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4520" windowHeight="12795" tabRatio="666" activeTab="4"/>
  </bookViews>
  <sheets>
    <sheet name="PROSPETTO A " sheetId="1" r:id="rId1"/>
    <sheet name="PROSPETTO B" sheetId="4" r:id="rId2"/>
    <sheet name="PROSPETTO TOTALE" sheetId="5" r:id="rId3"/>
    <sheet name="RETRIBUZIONI" sheetId="2" r:id="rId4"/>
    <sheet name="GANTT" sheetId="9" r:id="rId5"/>
  </sheets>
  <definedNames>
    <definedName name="_GoBack" localSheetId="0">'PROSPETTO A '!#REF!</definedName>
    <definedName name="_xlnm.Print_Area" localSheetId="4">GANTT!$A$1:$IW$33</definedName>
    <definedName name="AreaTitolo..BO60">GANTT!$B$3:$B$4</definedName>
    <definedName name="Effettivo" localSheetId="4">(PeriodoInEffettivo*(GANTT!$E1&gt;0))*PeriodoInPiano</definedName>
    <definedName name="Effettivo">(PeriodoInEffettivo*(GANTT!$E1&gt;0))*PeriodoInPiano</definedName>
    <definedName name="EffettivoOltre" localSheetId="4">PeriodoInEffettivo*(GANTT!$E1&gt;0)</definedName>
    <definedName name="EffettivoOltre">PeriodoInEffettivo*(GANTT!$E1&gt;0)</definedName>
    <definedName name="PercentualeCompletamento" localSheetId="4">PercentualeCompletamentoOltre*PeriodoInPiano</definedName>
    <definedName name="PercentualeCompletamento">PercentualeCompletamentoOltre*PeriodoInPiano</definedName>
    <definedName name="PercentualeCompletamentoOltre">(GANTT!A$4=MEDIAN(GANTT!A$4,GANTT!$E1,GANTT!$E1+GANTT!$F1)*(GANTT!$E1&gt;0))*((GANTT!A$4&lt;(INT(GANTT!$E1+GANTT!$F1*GANTT!#REF!)))+(GANTT!A$4=GANTT!$E1))*(GANTT!#REF!&gt;0)</definedName>
    <definedName name="periodo_selezionato">GANTT!#REF!</definedName>
    <definedName name="PeriodoInEffettivo">GANTT!A$4=MEDIAN(GANTT!A$4,GANTT!$E1,GANTT!$E1+GANTT!$F1-1)</definedName>
    <definedName name="PeriodoInPiano">GANTT!A$4=MEDIAN(GANTT!A$4,GANTT!$C1,GANTT!$C1+GANTT!$D1-1)</definedName>
    <definedName name="Piano" localSheetId="4">PeriodoInPiano*(GANTT!$C1&gt;0)</definedName>
    <definedName name="Piano">PeriodoInPiano*(GANTT!$C1&gt;0)</definedName>
    <definedName name="_xlnm.Print_Titles" localSheetId="4">GANTT!$3:$4</definedName>
  </definedNames>
  <calcPr calcId="162913"/>
</workbook>
</file>

<file path=xl/calcChain.xml><?xml version="1.0" encoding="utf-8"?>
<calcChain xmlns="http://schemas.openxmlformats.org/spreadsheetml/2006/main">
  <c r="A7" i="5" l="1"/>
  <c r="A9" i="5"/>
  <c r="C9" i="5"/>
  <c r="E9" i="5"/>
  <c r="F9" i="5"/>
  <c r="G9" i="5"/>
  <c r="H9" i="5"/>
  <c r="A10" i="5"/>
  <c r="C10" i="5"/>
  <c r="D10" i="5"/>
  <c r="E10" i="5"/>
  <c r="F10" i="5"/>
  <c r="G10" i="5"/>
  <c r="H10" i="5"/>
  <c r="I10" i="5"/>
  <c r="A2" i="5"/>
  <c r="A4" i="5"/>
  <c r="C4" i="5"/>
  <c r="E4" i="5"/>
  <c r="F4" i="5"/>
  <c r="G4" i="5"/>
  <c r="H4" i="5"/>
  <c r="A5" i="5"/>
  <c r="C5" i="5"/>
  <c r="D5" i="5"/>
  <c r="E5" i="5"/>
  <c r="F5" i="5"/>
  <c r="G5" i="5"/>
  <c r="H5" i="5"/>
  <c r="I5" i="5"/>
  <c r="C10" i="4"/>
  <c r="F10" i="4" s="1"/>
  <c r="B12" i="4"/>
  <c r="B14" i="4" s="1"/>
  <c r="C3" i="4"/>
  <c r="G3" i="4" s="1"/>
  <c r="B10" i="2"/>
  <c r="C6" i="1" s="1"/>
  <c r="D6" i="1" s="1"/>
  <c r="B17" i="1"/>
  <c r="C7" i="4" l="1"/>
  <c r="H7" i="4" s="1"/>
  <c r="B15" i="4"/>
  <c r="B10" i="5" s="1"/>
  <c r="B9" i="5"/>
  <c r="F7" i="4"/>
  <c r="B2" i="5"/>
  <c r="B7" i="5"/>
  <c r="C3" i="1"/>
  <c r="C4" i="4"/>
  <c r="C12" i="4" s="1"/>
  <c r="C7" i="5" s="1"/>
  <c r="B19" i="1"/>
  <c r="B4" i="5" s="1"/>
  <c r="C9" i="4"/>
  <c r="C6" i="4"/>
  <c r="G7" i="4"/>
  <c r="F3" i="4"/>
  <c r="D10" i="4"/>
  <c r="E3" i="4"/>
  <c r="D6" i="4"/>
  <c r="H10" i="4"/>
  <c r="I6" i="4"/>
  <c r="E10" i="4"/>
  <c r="D3" i="4"/>
  <c r="H3" i="4"/>
  <c r="D7" i="4"/>
  <c r="E7" i="4"/>
  <c r="G10" i="4"/>
  <c r="H6" i="4"/>
  <c r="I7" i="4"/>
  <c r="I10" i="4"/>
  <c r="I3" i="4"/>
  <c r="E6" i="4"/>
  <c r="E9" i="4"/>
  <c r="F6" i="1"/>
  <c r="H6" i="1"/>
  <c r="G6" i="1"/>
  <c r="I6" i="1"/>
  <c r="E6" i="1"/>
  <c r="C5" i="1"/>
  <c r="C9" i="1"/>
  <c r="C13" i="1"/>
  <c r="D3" i="1"/>
  <c r="C15" i="1"/>
  <c r="I15" i="1" s="1"/>
  <c r="C11" i="1"/>
  <c r="C7" i="1"/>
  <c r="C12" i="1"/>
  <c r="C8" i="1"/>
  <c r="C4" i="1"/>
  <c r="C14" i="1"/>
  <c r="C10" i="1"/>
  <c r="D4" i="4" l="1"/>
  <c r="I9" i="4"/>
  <c r="F9" i="4"/>
  <c r="H9" i="4"/>
  <c r="H12" i="4" s="1"/>
  <c r="H7" i="5" s="1"/>
  <c r="G9" i="4"/>
  <c r="F4" i="4"/>
  <c r="H4" i="4"/>
  <c r="I4" i="4"/>
  <c r="I12" i="4" s="1"/>
  <c r="E4" i="4"/>
  <c r="J6" i="1"/>
  <c r="D9" i="4"/>
  <c r="G4" i="4"/>
  <c r="G6" i="4"/>
  <c r="F6" i="4"/>
  <c r="B20" i="1"/>
  <c r="B5" i="5" s="1"/>
  <c r="B15" i="5" s="1"/>
  <c r="J3" i="4"/>
  <c r="D12" i="4"/>
  <c r="J10" i="4"/>
  <c r="J7" i="4"/>
  <c r="E12" i="4"/>
  <c r="E7" i="5" s="1"/>
  <c r="I3" i="1"/>
  <c r="F3" i="1"/>
  <c r="C17" i="1"/>
  <c r="C2" i="5" s="1"/>
  <c r="G3" i="1"/>
  <c r="H3" i="1"/>
  <c r="E3" i="1"/>
  <c r="D8" i="1"/>
  <c r="I8" i="1"/>
  <c r="G8" i="1"/>
  <c r="F8" i="1"/>
  <c r="E8" i="1"/>
  <c r="H8" i="1"/>
  <c r="D14" i="1"/>
  <c r="E14" i="1"/>
  <c r="G14" i="1"/>
  <c r="H14" i="1"/>
  <c r="I14" i="1"/>
  <c r="F14" i="1"/>
  <c r="D7" i="1"/>
  <c r="H7" i="1"/>
  <c r="I7" i="1"/>
  <c r="G7" i="1"/>
  <c r="F7" i="1"/>
  <c r="E7" i="1"/>
  <c r="D13" i="1"/>
  <c r="H13" i="1"/>
  <c r="E13" i="1"/>
  <c r="I13" i="1"/>
  <c r="G13" i="1"/>
  <c r="F13" i="1"/>
  <c r="D10" i="1"/>
  <c r="E10" i="1"/>
  <c r="I10" i="1"/>
  <c r="F10" i="1"/>
  <c r="H10" i="1"/>
  <c r="G10" i="1"/>
  <c r="D12" i="1"/>
  <c r="I12" i="1"/>
  <c r="G12" i="1"/>
  <c r="F12" i="1"/>
  <c r="E12" i="1"/>
  <c r="H12" i="1"/>
  <c r="D15" i="1"/>
  <c r="H15" i="1"/>
  <c r="G15" i="1"/>
  <c r="F15" i="1"/>
  <c r="E15" i="1"/>
  <c r="D5" i="1"/>
  <c r="H5" i="1"/>
  <c r="E5" i="1"/>
  <c r="I5" i="1"/>
  <c r="G5" i="1"/>
  <c r="F5" i="1"/>
  <c r="D4" i="1"/>
  <c r="I4" i="1"/>
  <c r="G4" i="1"/>
  <c r="F4" i="1"/>
  <c r="E4" i="1"/>
  <c r="H4" i="1"/>
  <c r="D11" i="1"/>
  <c r="H11" i="1"/>
  <c r="I11" i="1"/>
  <c r="G11" i="1"/>
  <c r="F11" i="1"/>
  <c r="E11" i="1"/>
  <c r="D9" i="1"/>
  <c r="E9" i="1"/>
  <c r="H9" i="1"/>
  <c r="I9" i="1"/>
  <c r="G9" i="1"/>
  <c r="F9" i="1"/>
  <c r="F12" i="4" l="1"/>
  <c r="F7" i="5" s="1"/>
  <c r="D17" i="1"/>
  <c r="D2" i="5" s="1"/>
  <c r="J6" i="4"/>
  <c r="J9" i="4"/>
  <c r="J12" i="4" s="1"/>
  <c r="J4" i="4"/>
  <c r="D19" i="1"/>
  <c r="D4" i="5" s="1"/>
  <c r="I17" i="1"/>
  <c r="G12" i="4"/>
  <c r="G7" i="5" s="1"/>
  <c r="G17" i="1"/>
  <c r="G2" i="5" s="1"/>
  <c r="I7" i="5"/>
  <c r="I14" i="4"/>
  <c r="I9" i="5" s="1"/>
  <c r="D7" i="5"/>
  <c r="D14" i="4"/>
  <c r="H17" i="1"/>
  <c r="H2" i="5" s="1"/>
  <c r="E17" i="1"/>
  <c r="E2" i="5" s="1"/>
  <c r="F17" i="1"/>
  <c r="F2" i="5" s="1"/>
  <c r="J9" i="1"/>
  <c r="J10" i="1"/>
  <c r="J4" i="1"/>
  <c r="J15" i="1"/>
  <c r="J7" i="1"/>
  <c r="J8" i="1"/>
  <c r="J3" i="1"/>
  <c r="J5" i="1"/>
  <c r="J12" i="1"/>
  <c r="J13" i="1"/>
  <c r="J14" i="1"/>
  <c r="J11" i="1"/>
  <c r="D9" i="5" l="1"/>
  <c r="J14" i="4"/>
  <c r="J9" i="5" s="1"/>
  <c r="J7" i="5"/>
  <c r="I19" i="1"/>
  <c r="I2" i="5"/>
  <c r="J17" i="1"/>
  <c r="J2" i="5" l="1"/>
  <c r="I4" i="5"/>
  <c r="J19" i="1"/>
  <c r="J4" i="5" s="1"/>
  <c r="J15" i="4"/>
  <c r="J10" i="5" s="1"/>
  <c r="J20" i="1" l="1"/>
  <c r="J5" i="5" s="1"/>
  <c r="J15" i="5" s="1"/>
</calcChain>
</file>

<file path=xl/sharedStrings.xml><?xml version="1.0" encoding="utf-8"?>
<sst xmlns="http://schemas.openxmlformats.org/spreadsheetml/2006/main" count="105" uniqueCount="82">
  <si>
    <t>2.Quadro Normativo</t>
  </si>
  <si>
    <t>6.Analisi di contesto</t>
  </si>
  <si>
    <t>Analisi contesto esterno: Stakeholder (consulenti, esperti esterni, contatti con EPR, Atenei, Regioni, ONG ecc.)</t>
  </si>
  <si>
    <t xml:space="preserve">Analisi del contesto interno: rif. relazione annuale del CUG </t>
  </si>
  <si>
    <r>
      <t xml:space="preserve">4.Presentazione dell’Ispettorato </t>
    </r>
    <r>
      <rPr>
        <i/>
        <sz val="11"/>
        <color theme="1"/>
        <rFont val="Calibri"/>
        <family val="2"/>
        <scheme val="minor"/>
      </rPr>
      <t xml:space="preserve">
Finalità istituzionali dell’ISIN </t>
    </r>
  </si>
  <si>
    <r>
      <t>1.Introduzione</t>
    </r>
    <r>
      <rPr>
        <i/>
        <sz val="11"/>
        <color theme="1"/>
        <rFont val="Calibri"/>
        <family val="2"/>
        <scheme val="minor"/>
      </rPr>
      <t xml:space="preserve">
Motivazioni e scopo del documento di genere.</t>
    </r>
  </si>
  <si>
    <r>
      <t>A.</t>
    </r>
    <r>
      <rPr>
        <b/>
        <sz val="7"/>
        <color theme="1"/>
        <rFont val="Times New Roman"/>
        <family val="1"/>
      </rPr>
      <t xml:space="preserve">   </t>
    </r>
    <r>
      <rPr>
        <b/>
        <u/>
        <sz val="16"/>
        <color theme="1"/>
        <rFont val="Calibri"/>
        <family val="2"/>
        <scheme val="minor"/>
      </rPr>
      <t>ELABORAZIONE BILANCIO DI GENERE</t>
    </r>
  </si>
  <si>
    <r>
      <t>5.Identità di genere</t>
    </r>
    <r>
      <rPr>
        <i/>
        <sz val="11"/>
        <color theme="1"/>
        <rFont val="Calibri"/>
        <family val="2"/>
        <scheme val="minor"/>
      </rPr>
      <t xml:space="preserve"> </t>
    </r>
    <r>
      <rPr>
        <b/>
        <sz val="11"/>
        <color theme="1"/>
        <rFont val="Calibri"/>
        <family val="2"/>
        <scheme val="minor"/>
      </rPr>
      <t xml:space="preserve">dell’Ispettorato
</t>
    </r>
    <r>
      <rPr>
        <i/>
        <sz val="11"/>
        <color theme="1"/>
        <rFont val="Calibri"/>
        <family val="2"/>
        <scheme val="minor"/>
      </rPr>
      <t>Distribuzione di genere del personale, inquadramenti e ruoli con excursus storico 2019-2023 con grafici ed eventuali tabelle
Verifica Regolamento Statuto (richiama principio parità di genere ?)</t>
    </r>
  </si>
  <si>
    <r>
      <t xml:space="preserve">3.Definizioni
</t>
    </r>
    <r>
      <rPr>
        <i/>
        <sz val="11"/>
        <color theme="1"/>
        <rFont val="Calibri"/>
        <family val="2"/>
        <scheme val="minor"/>
      </rPr>
      <t>BdG, GEP, PAP, ecc.</t>
    </r>
  </si>
  <si>
    <t>Governance (consulta, direzione, CUG, OIV, RSPP, ecc.- elementi quantitativi)
Benessere organizzativo (elementi qualitativi)</t>
  </si>
  <si>
    <r>
      <t xml:space="preserve">7.Analisi documenti strategico-gestionali
</t>
    </r>
    <r>
      <rPr>
        <i/>
        <sz val="11"/>
        <color theme="1"/>
        <rFont val="Calibri"/>
        <family val="2"/>
        <scheme val="minor"/>
      </rPr>
      <t>PIAO
Bilancio (limite BdG dell’ISIN che non entrerà in questo primo ciclo nel merito della riclassificazione di bilancio, limitandosi ad individuare i capitoli di bilancio “sensibili” o meno alla parità di genere (ad es costi ed entrate  non quantificabili in base alla prospettiva di genere, cioe non connessi al genere (codice 0); Costi sensibili al genere, relativi alle misure che hanno un diverso impatto su uomini e donne (codice 1);  Costi finalizzati a ridurre le diseguaglianze di genere, relativi alle misure direttamente indirizzate a favorirele pari opportunita e ridurre le diseguaglianze di genere  (codice 2))</t>
    </r>
  </si>
  <si>
    <r>
      <t xml:space="preserve">8.Indicatori qualitativi e quantitativi
</t>
    </r>
    <r>
      <rPr>
        <i/>
        <sz val="11"/>
        <color theme="1"/>
        <rFont val="Calibri"/>
        <family val="2"/>
        <scheme val="minor"/>
      </rPr>
      <t>(vedi INAF, UNI..)</t>
    </r>
  </si>
  <si>
    <r>
      <t xml:space="preserve">9.Proposta di azioni di miglioramento
</t>
    </r>
    <r>
      <rPr>
        <i/>
        <sz val="11"/>
        <color theme="1"/>
        <rFont val="Calibri"/>
        <family val="2"/>
        <scheme val="minor"/>
      </rPr>
      <t>Identificazione delle situazioni critiche e dii punti di forza che emergono in termini di parità di genere in ISIN, in modo da incentivare la programmazione di misure indirizzate al raggiungimento degli obiettivi di parità di genere, avviando di fatto il PRIMO ciclo del BdG.</t>
    </r>
  </si>
  <si>
    <r>
      <t xml:space="preserve">10.Conclusioni
</t>
    </r>
    <r>
      <rPr>
        <i/>
        <sz val="11"/>
        <color theme="1"/>
        <rFont val="Calibri"/>
        <family val="2"/>
        <scheme val="minor"/>
      </rPr>
      <t>Proposta alla Direzione dell’ISIN di misure PROGRAMMATICHE, REGOLAMENTARI,  ORGANIZZATIVE,  GESTIONALI indirizzate al raggiungimento degli obiettivi di parità di genere.</t>
    </r>
  </si>
  <si>
    <t xml:space="preserve">Totale parziale FASE A </t>
  </si>
  <si>
    <t>Primo Tecnologo</t>
  </si>
  <si>
    <t>Tecnologo</t>
  </si>
  <si>
    <t>CTER V</t>
  </si>
  <si>
    <t>CTER IV</t>
  </si>
  <si>
    <t>Dirigente/Dirigente tecnologo</t>
  </si>
  <si>
    <t>CAM VI</t>
  </si>
  <si>
    <t>TOTALE</t>
  </si>
  <si>
    <t>Cordinamento/segreteria</t>
  </si>
  <si>
    <t>Totali gg/uomo</t>
  </si>
  <si>
    <t>retribuzione giornaliera per unità</t>
  </si>
  <si>
    <t>SS</t>
  </si>
  <si>
    <t>S</t>
  </si>
  <si>
    <t>Quota effort individuale</t>
  </si>
  <si>
    <t xml:space="preserve"> 2 X Primo Tecnologo</t>
  </si>
  <si>
    <t>1 X Dir./Dir. Tecn.</t>
  </si>
  <si>
    <t>2 X Tecnlogo</t>
  </si>
  <si>
    <t>Numero Unità</t>
  </si>
  <si>
    <t>FASCIA/gradone</t>
  </si>
  <si>
    <t>1X CTER IV</t>
  </si>
  <si>
    <t>1X CTER V</t>
  </si>
  <si>
    <t>1 X CAM VI</t>
  </si>
  <si>
    <t>TOTALE PER ATTIVITA'</t>
  </si>
  <si>
    <t>NOTE</t>
  </si>
  <si>
    <t>IL 10% dell'effort relativo al coordinamento e alla segreteria è stato imputato sul Dir. E sul CAM VI</t>
  </si>
  <si>
    <t>Quota coordinamento e segreteria</t>
  </si>
  <si>
    <t xml:space="preserve">Totale  FASE A </t>
  </si>
  <si>
    <r>
      <t>Il documento può essere successivamente pubblicato. Allo scopo di promuoverne la più ampia diffusione possono essere utilizzati diversi canali, quali la pubblicazione sul sito dell</t>
    </r>
    <r>
      <rPr>
        <i/>
        <sz val="11"/>
        <color theme="1"/>
        <rFont val="Times New Roman"/>
        <family val="1"/>
      </rPr>
      <t>’</t>
    </r>
    <r>
      <rPr>
        <i/>
        <sz val="11"/>
        <color theme="1"/>
        <rFont val="Calibri"/>
        <family val="2"/>
        <scheme val="minor"/>
      </rPr>
      <t>ISIN, il richiamo sul portale intranet, la pubblicizzazione su opportune mailing list, l</t>
    </r>
    <r>
      <rPr>
        <i/>
        <sz val="11"/>
        <color theme="1"/>
        <rFont val="Times New Roman"/>
        <family val="1"/>
      </rPr>
      <t>’</t>
    </r>
    <r>
      <rPr>
        <i/>
        <sz val="11"/>
        <color theme="1"/>
        <rFont val="Calibri"/>
        <family val="2"/>
        <scheme val="minor"/>
      </rPr>
      <t>invio agli stakeholders esterni di riferimento, la formulazione di versioni sintetiche e/o cartoline, l</t>
    </r>
    <r>
      <rPr>
        <i/>
        <sz val="11"/>
        <color theme="1"/>
        <rFont val="Times New Roman"/>
        <family val="1"/>
      </rPr>
      <t>’</t>
    </r>
    <r>
      <rPr>
        <i/>
        <sz val="11"/>
        <color theme="1"/>
        <rFont val="Calibri"/>
        <family val="2"/>
        <scheme val="minor"/>
      </rPr>
      <t>eventuale pubblicazione di copie cartacee da consegnare in occasione di incontri istituzionali, l</t>
    </r>
    <r>
      <rPr>
        <i/>
        <sz val="11"/>
        <color theme="1"/>
        <rFont val="Times New Roman"/>
        <family val="1"/>
      </rPr>
      <t>’</t>
    </r>
    <r>
      <rPr>
        <i/>
        <sz val="11"/>
        <color theme="1"/>
        <rFont val="Calibri"/>
        <family val="2"/>
        <scheme val="minor"/>
      </rPr>
      <t>organizzazione di eventi di presentazione con focus specifici, eccetera.</t>
    </r>
  </si>
  <si>
    <r>
      <t>Per favorire l</t>
    </r>
    <r>
      <rPr>
        <i/>
        <sz val="11"/>
        <color theme="1"/>
        <rFont val="Times New Roman"/>
        <family val="1"/>
      </rPr>
      <t>’</t>
    </r>
    <r>
      <rPr>
        <i/>
        <sz val="11"/>
        <color theme="1"/>
        <rFont val="Calibri"/>
        <family val="2"/>
        <scheme val="minor"/>
      </rPr>
      <t xml:space="preserve">attivazione di un confronto sui risultati esposti nel BdG si propone di adottare una comunicazione modulare, che preveda eventi di presentazione distinti, con focus specifici, rivolti alle diverse classi di stakeholder. </t>
    </r>
  </si>
  <si>
    <t xml:space="preserve">Ad esempio: </t>
  </si>
  <si>
    <r>
      <t>·</t>
    </r>
    <r>
      <rPr>
        <sz val="7"/>
        <color theme="1"/>
        <rFont val="Times New Roman"/>
        <family val="1"/>
      </rPr>
      <t xml:space="preserve">         </t>
    </r>
    <r>
      <rPr>
        <i/>
        <sz val="11"/>
        <color theme="1"/>
        <rFont val="Calibri"/>
        <family val="2"/>
        <scheme val="minor"/>
      </rPr>
      <t>stakeholder interni: CUG, OIV, medico competente, RSPP, consigliere/a di fiducia, responsabili, personale o gruppi di personale;  in relazione al personale la presentazione dei contenuti del BdG può avvenire attraverso l</t>
    </r>
    <r>
      <rPr>
        <i/>
        <sz val="11"/>
        <color theme="1"/>
        <rFont val="Times New Roman"/>
        <family val="1"/>
      </rPr>
      <t>’</t>
    </r>
    <r>
      <rPr>
        <i/>
        <sz val="11"/>
        <color theme="1"/>
        <rFont val="Calibri"/>
        <family val="2"/>
        <scheme val="minor"/>
      </rPr>
      <t>organizzazione di incontri dedicati nelle varie unità;</t>
    </r>
  </si>
  <si>
    <r>
      <t>•</t>
    </r>
    <r>
      <rPr>
        <sz val="7"/>
        <color theme="1"/>
        <rFont val="Times New Roman"/>
        <family val="1"/>
      </rPr>
      <t xml:space="preserve">        </t>
    </r>
    <r>
      <rPr>
        <i/>
        <sz val="11"/>
        <color theme="1"/>
        <rFont val="Calibri"/>
        <family val="2"/>
        <scheme val="minor"/>
      </rPr>
      <t>stakeholder esterni: Ministeri, altri EPR di ricerca, esercenti, mondo accademico. per tale finalità, è consigliabile il collegamento con la rete dei CUG e con i gruppi di lavoro di altri enti ed organizzazioni  che abbiano sviluppato percorsi similari, al fine di promuovere uno scambio di buone pratiche. In particolare, per raggiungere tali destinatari, è suggerita l</t>
    </r>
    <r>
      <rPr>
        <i/>
        <sz val="11"/>
        <color theme="1"/>
        <rFont val="Times New Roman"/>
        <family val="1"/>
      </rPr>
      <t>’</t>
    </r>
    <r>
      <rPr>
        <i/>
        <sz val="11"/>
        <color theme="1"/>
        <rFont val="Calibri"/>
        <family val="2"/>
        <scheme val="minor"/>
      </rPr>
      <t>organizzazione di  presentazioni del BdG durante eventi aperti al pubblico organizzati dall</t>
    </r>
    <r>
      <rPr>
        <i/>
        <sz val="11"/>
        <color theme="1"/>
        <rFont val="Times New Roman"/>
        <family val="1"/>
      </rPr>
      <t>’</t>
    </r>
    <r>
      <rPr>
        <i/>
        <sz val="11"/>
        <color theme="1"/>
        <rFont val="Calibri"/>
        <family val="2"/>
        <scheme val="minor"/>
      </rPr>
      <t>ISIN in cui si trattino tematiche di genere.</t>
    </r>
  </si>
  <si>
    <t>B. ALTRE ATTIVITA’ CON IMPEGNO DI RISORSE</t>
  </si>
  <si>
    <t xml:space="preserve">Totale parziale FASE B </t>
  </si>
  <si>
    <t>Per la divulgazione si prevede:
1 seminario del gruppo di BdG (3 gg/uomo)
1 presentazione a OIV, CUG ecc. (3gg/uomo)
Attività di diffusione (5 gg/uomo)</t>
  </si>
  <si>
    <t xml:space="preserve">Totale  FASE B </t>
  </si>
  <si>
    <t>Spese per eventuale contratto esterno</t>
  </si>
  <si>
    <t>Spese per tipografia (stampe brochure)</t>
  </si>
  <si>
    <t>Durata del piano</t>
  </si>
  <si>
    <t>Inizio effettivo</t>
  </si>
  <si>
    <r>
      <rPr>
        <sz val="12"/>
        <color theme="1" tint="0.24994659260841701"/>
        <rFont val="Calibri"/>
        <family val="2"/>
      </rPr>
      <t>%</t>
    </r>
    <r>
      <rPr>
        <sz val="11"/>
        <color theme="1"/>
        <rFont val="Calibri"/>
        <family val="2"/>
        <scheme val="minor"/>
      </rPr>
      <t xml:space="preserve"> </t>
    </r>
    <r>
      <rPr>
        <sz val="12"/>
        <color theme="1" tint="0.24994659260841701"/>
        <rFont val="Calibri"/>
        <family val="2"/>
      </rPr>
      <t>completamento</t>
    </r>
  </si>
  <si>
    <r>
      <rPr>
        <sz val="12"/>
        <color theme="1" tint="0.24994659260841701"/>
        <rFont val="Calibri"/>
        <family val="2"/>
      </rPr>
      <t>Effettiva (oltre piano</t>
    </r>
    <r>
      <rPr>
        <sz val="11"/>
        <color theme="1"/>
        <rFont val="Calibri"/>
        <family val="2"/>
        <scheme val="minor"/>
      </rPr>
      <t>)</t>
    </r>
  </si>
  <si>
    <t>ATTIVITÀ</t>
  </si>
  <si>
    <t>INIZIO EFFETTIVO</t>
  </si>
  <si>
    <t>DURATA EFFETTIVA</t>
  </si>
  <si>
    <t>FASE A</t>
  </si>
  <si>
    <t>A1.Introduzione</t>
  </si>
  <si>
    <t>A2.Quadro Normativo</t>
  </si>
  <si>
    <t>A3.Definizioni</t>
  </si>
  <si>
    <t xml:space="preserve">A4.Presentazione dell’Ispettorato </t>
  </si>
  <si>
    <t>A5.Identità di genere dell’Ispettorato</t>
  </si>
  <si>
    <t>A6.Analisi di contesto</t>
  </si>
  <si>
    <t>A7.Analisi documenti strategico-gestionali</t>
  </si>
  <si>
    <t>A8.Indicatori qualitativi e quantitativi</t>
  </si>
  <si>
    <t>A9.Proposta di azioni di miglioramento</t>
  </si>
  <si>
    <t>A10.Conclusioni</t>
  </si>
  <si>
    <t>FASE B</t>
  </si>
  <si>
    <t>B1.Editing grafico</t>
  </si>
  <si>
    <t>B2.Presentazione del BdG agli Organi (Consulta, Direttore)</t>
  </si>
  <si>
    <t xml:space="preserve">B3.Divulgazione interna </t>
  </si>
  <si>
    <t>B3.Divulgazione esterna</t>
  </si>
  <si>
    <t>GGI/UOMO</t>
  </si>
  <si>
    <r>
      <rPr>
        <b/>
        <sz val="11"/>
        <color theme="1"/>
        <rFont val="Calibri"/>
        <family val="2"/>
        <scheme val="minor"/>
      </rPr>
      <t>B1. Editing grafico</t>
    </r>
    <r>
      <rPr>
        <sz val="11"/>
        <color theme="1"/>
        <rFont val="Calibri"/>
        <family val="2"/>
        <scheme val="minor"/>
      </rPr>
      <t xml:space="preserve">
</t>
    </r>
    <r>
      <rPr>
        <i/>
        <sz val="11"/>
        <color theme="1"/>
        <rFont val="Calibri"/>
        <family val="2"/>
        <scheme val="minor"/>
      </rPr>
      <t>Alla fase di stesura segue una successiva fase di editing e di formulazione del progetto grafico, che unira’ alla comunicazione testuale anche quella tramite immagini e fotografie, da demandare alle strutture interne  deputate alla Comunicazione o da affidarsi tramite incarico esterno a ditte specializzate.</t>
    </r>
  </si>
  <si>
    <r>
      <t xml:space="preserve">B2. Presentazione del BdG agli Organi (Consulta, Direttore)
</t>
    </r>
    <r>
      <rPr>
        <i/>
        <sz val="11"/>
        <color theme="1"/>
        <rFont val="Calibri"/>
        <family val="2"/>
        <scheme val="minor"/>
      </rPr>
      <t>Il documento finale viene presentato al Direttore ed alla Consulta per la sua discussione e per la promozione di appropriate decisioni correttive della disparita’ di genere.</t>
    </r>
  </si>
  <si>
    <t>B3. Divulgazione interna ed esterna</t>
  </si>
  <si>
    <t>INIZIO ATTIVITA'</t>
  </si>
  <si>
    <t>DURATA ATTIVITA?</t>
  </si>
  <si>
    <t>Pianificazione attività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</si>
</sst>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quot;€&quot;\ #,##0.00"/>
  </numFmts>
  <fonts count="24"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b/>
      <sz val="7"/>
      <color theme="1"/>
      <name val="Times New Roman"/>
      <family val="1"/>
    </font>
    <font>
      <b/>
      <u/>
      <sz val="16"/>
      <color theme="1"/>
      <name val="Calibri"/>
      <family val="2"/>
      <scheme val="minor"/>
    </font>
    <font>
      <i/>
      <sz val="11"/>
      <color theme="1"/>
      <name val="Times New Roman"/>
      <family val="1"/>
    </font>
    <font>
      <sz val="11"/>
      <color theme="1"/>
      <name val="Symbol"/>
      <family val="1"/>
      <charset val="2"/>
    </font>
    <font>
      <sz val="7"/>
      <color theme="1"/>
      <name val="Times New Roman"/>
      <family val="1"/>
    </font>
    <font>
      <sz val="14"/>
      <color theme="1"/>
      <name val="Calibri"/>
      <family val="2"/>
      <scheme val="minor"/>
    </font>
    <font>
      <b/>
      <sz val="14"/>
      <name val="Calibri"/>
      <family val="2"/>
      <scheme val="minor"/>
    </font>
    <font>
      <b/>
      <sz val="42"/>
      <color theme="7"/>
      <name val="Cambria"/>
      <family val="2"/>
      <scheme val="major"/>
    </font>
    <font>
      <i/>
      <sz val="11"/>
      <color theme="7"/>
      <name val="Calibri"/>
      <family val="2"/>
      <scheme val="minor"/>
    </font>
    <font>
      <b/>
      <sz val="11"/>
      <color theme="1" tint="0.24994659260841701"/>
      <name val="Calibri"/>
      <family val="2"/>
      <scheme val="minor"/>
    </font>
    <font>
      <sz val="12"/>
      <color theme="1" tint="0.24994659260841701"/>
      <name val="Cambria"/>
      <family val="2"/>
      <scheme val="major"/>
    </font>
    <font>
      <sz val="11"/>
      <color theme="1" tint="0.24994659260841701"/>
      <name val="Cambria"/>
      <family val="2"/>
      <scheme val="major"/>
    </font>
    <font>
      <sz val="14"/>
      <color theme="1" tint="0.24994659260841701"/>
      <name val="Calibri"/>
      <family val="2"/>
      <scheme val="minor"/>
    </font>
    <font>
      <sz val="12"/>
      <color theme="1" tint="0.24994659260841701"/>
      <name val="Calibri"/>
      <family val="2"/>
    </font>
    <font>
      <b/>
      <sz val="11"/>
      <color theme="1" tint="0.34998626667073579"/>
      <name val="Calibri"/>
      <family val="2"/>
      <scheme val="minor"/>
    </font>
    <font>
      <b/>
      <sz val="18"/>
      <color theme="7"/>
      <name val="Cambria"/>
      <family val="2"/>
      <scheme val="major"/>
    </font>
    <font>
      <b/>
      <sz val="13"/>
      <color theme="1" tint="0.24994659260841701"/>
      <name val="Cambria"/>
      <family val="2"/>
      <scheme val="major"/>
    </font>
    <font>
      <b/>
      <sz val="13"/>
      <color theme="1" tint="0.24994659260841701"/>
      <name val="Calibri"/>
      <family val="2"/>
    </font>
    <font>
      <b/>
      <sz val="13"/>
      <color theme="7"/>
      <name val="Cambria"/>
      <family val="2"/>
      <scheme val="major"/>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9" tint="0.59996337778862885"/>
        <bgColor indexed="64"/>
      </patternFill>
    </fill>
    <fill>
      <patternFill patternType="solid">
        <fgColor theme="7"/>
        <bgColor auto="1"/>
      </patternFill>
    </fill>
    <fill>
      <patternFill patternType="lightUp">
        <fgColor theme="7"/>
        <bgColor theme="9" tint="0.59996337778862885"/>
      </patternFill>
    </fill>
    <fill>
      <patternFill patternType="solid">
        <fgColor theme="9"/>
        <bgColor indexed="64"/>
      </patternFill>
    </fill>
    <fill>
      <patternFill patternType="solid">
        <fgColor theme="9" tint="0.79998168889431442"/>
        <bgColor indexed="64"/>
      </patternFill>
    </fill>
    <fill>
      <patternFill patternType="solid">
        <fgColor theme="7" tint="0.59996337778862885"/>
        <bgColor theme="7"/>
      </patternFill>
    </fill>
    <fill>
      <patternFill patternType="solid">
        <fgColor indexed="65"/>
        <bgColor theme="7"/>
      </patternFill>
    </fill>
  </fills>
  <borders count="8">
    <border>
      <left/>
      <right/>
      <top/>
      <bottom/>
      <diagonal/>
    </border>
    <border>
      <left/>
      <right/>
      <top/>
      <bottom style="thin">
        <color indexed="64"/>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ck">
        <color theme="0"/>
      </top>
      <bottom style="thick">
        <color theme="0"/>
      </bottom>
      <diagonal/>
    </border>
    <border>
      <left/>
      <right/>
      <top/>
      <bottom style="thin">
        <color theme="7"/>
      </bottom>
      <diagonal/>
    </border>
  </borders>
  <cellStyleXfs count="20">
    <xf numFmtId="0" fontId="0" fillId="0" borderId="0"/>
    <xf numFmtId="0" fontId="14" fillId="4" borderId="2" applyNumberFormat="0" applyProtection="0">
      <alignment horizontal="left" vertical="center"/>
    </xf>
    <xf numFmtId="1" fontId="15" fillId="4" borderId="2">
      <alignment horizontal="center" vertical="center"/>
    </xf>
    <xf numFmtId="0" fontId="16" fillId="10" borderId="3" applyNumberFormat="0" applyFont="0" applyAlignment="0" applyProtection="0">
      <alignment horizontal="center"/>
    </xf>
    <xf numFmtId="0" fontId="17" fillId="0" borderId="0" applyNumberFormat="0" applyFill="0" applyBorder="0" applyProtection="0">
      <alignment horizontal="left" vertical="center"/>
    </xf>
    <xf numFmtId="0" fontId="16" fillId="9" borderId="6" applyNumberFormat="0" applyFont="0" applyFill="0" applyAlignment="0">
      <alignment horizontal="center"/>
    </xf>
    <xf numFmtId="0" fontId="16" fillId="5" borderId="6" applyNumberFormat="0" applyFont="0" applyAlignment="0">
      <alignment horizontal="center"/>
    </xf>
    <xf numFmtId="0" fontId="16" fillId="6" borderId="6" applyNumberFormat="0" applyFont="0" applyAlignment="0">
      <alignment horizontal="center"/>
    </xf>
    <xf numFmtId="0" fontId="16" fillId="7" borderId="6" applyNumberFormat="0" applyFont="0" applyAlignment="0">
      <alignment horizontal="center"/>
    </xf>
    <xf numFmtId="0" fontId="19" fillId="0" borderId="0" applyFill="0" applyBorder="0" applyProtection="0">
      <alignment horizontal="center" wrapText="1"/>
    </xf>
    <xf numFmtId="3" fontId="19" fillId="0" borderId="7" applyFill="0" applyProtection="0">
      <alignment horizontal="center"/>
    </xf>
    <xf numFmtId="0" fontId="21" fillId="0" borderId="0" applyFill="0" applyBorder="0" applyProtection="0">
      <alignment horizontal="left" wrapText="1"/>
    </xf>
    <xf numFmtId="9" fontId="23" fillId="0" borderId="0" applyFill="0" applyBorder="0" applyProtection="0">
      <alignment horizontal="center" vertical="center"/>
    </xf>
    <xf numFmtId="0" fontId="16" fillId="0" borderId="0" applyNumberFormat="0" applyFill="0" applyBorder="0" applyProtection="0">
      <alignment horizontal="center" vertical="center"/>
    </xf>
    <xf numFmtId="0" fontId="12" fillId="0" borderId="0" applyNumberFormat="0" applyFill="0" applyBorder="0" applyProtection="0">
      <alignment vertical="center"/>
    </xf>
    <xf numFmtId="0" fontId="19" fillId="0" borderId="0" applyFill="0" applyProtection="0">
      <alignment horizontal="center" vertical="center" wrapText="1"/>
    </xf>
    <xf numFmtId="0" fontId="19" fillId="0" borderId="0" applyFill="0" applyProtection="0">
      <alignment vertical="center"/>
    </xf>
    <xf numFmtId="0" fontId="19" fillId="0" borderId="0" applyFill="0" applyProtection="0">
      <alignment horizontal="left"/>
    </xf>
    <xf numFmtId="0" fontId="13" fillId="0" borderId="0" applyNumberFormat="0" applyFill="0" applyBorder="0" applyProtection="0">
      <alignment vertical="center"/>
    </xf>
    <xf numFmtId="0" fontId="12" fillId="0" borderId="0" applyNumberFormat="0" applyFill="0" applyBorder="0" applyAlignment="0" applyProtection="0"/>
  </cellStyleXfs>
  <cellXfs count="82">
    <xf numFmtId="0" fontId="0" fillId="0" borderId="0" xfId="0"/>
    <xf numFmtId="0" fontId="1" fillId="0" borderId="0" xfId="0" applyFont="1"/>
    <xf numFmtId="0" fontId="1" fillId="0" borderId="1" xfId="0" applyFont="1" applyBorder="1" applyAlignment="1">
      <alignment wrapText="1"/>
    </xf>
    <xf numFmtId="0" fontId="3" fillId="0" borderId="1" xfId="0" applyFont="1" applyBorder="1" applyAlignment="1">
      <alignment wrapText="1"/>
    </xf>
    <xf numFmtId="0" fontId="1" fillId="0" borderId="0" xfId="0" applyFont="1" applyFill="1" applyBorder="1" applyAlignment="1">
      <alignment horizontal="right" wrapText="1"/>
    </xf>
    <xf numFmtId="0" fontId="1" fillId="0" borderId="0" xfId="0" applyFont="1" applyAlignment="1">
      <alignment horizontal="right"/>
    </xf>
    <xf numFmtId="0" fontId="1" fillId="0" borderId="0" xfId="0" applyFont="1" applyAlignment="1">
      <alignment wrapText="1"/>
    </xf>
    <xf numFmtId="0" fontId="0" fillId="2" borderId="0" xfId="0" applyFill="1"/>
    <xf numFmtId="2" fontId="0" fillId="0" borderId="0" xfId="0" applyNumberFormat="1" applyAlignment="1">
      <alignment horizontal="right"/>
    </xf>
    <xf numFmtId="164" fontId="0" fillId="0" borderId="0" xfId="0" applyNumberFormat="1"/>
    <xf numFmtId="0" fontId="0" fillId="0" borderId="0" xfId="0" applyAlignment="1">
      <alignment horizontal="right"/>
    </xf>
    <xf numFmtId="165" fontId="0" fillId="0" borderId="0" xfId="0" applyNumberFormat="1"/>
    <xf numFmtId="0" fontId="1" fillId="2" borderId="0" xfId="0" applyFont="1" applyFill="1" applyBorder="1" applyAlignment="1">
      <alignment horizontal="right" wrapText="1"/>
    </xf>
    <xf numFmtId="4" fontId="1" fillId="2" borderId="0" xfId="0" applyNumberFormat="1" applyFont="1" applyFill="1"/>
    <xf numFmtId="4" fontId="0" fillId="2" borderId="0" xfId="0" applyNumberFormat="1" applyFont="1" applyFill="1"/>
    <xf numFmtId="0" fontId="1" fillId="0" borderId="0" xfId="0" applyFont="1" applyFill="1" applyAlignment="1">
      <alignment horizontal="right"/>
    </xf>
    <xf numFmtId="0" fontId="0" fillId="0" borderId="0" xfId="0" applyFill="1"/>
    <xf numFmtId="0" fontId="1" fillId="3" borderId="0" xfId="0" applyFont="1" applyFill="1" applyAlignment="1">
      <alignment horizontal="right"/>
    </xf>
    <xf numFmtId="0" fontId="0" fillId="3" borderId="0" xfId="0" applyFill="1"/>
    <xf numFmtId="4" fontId="1" fillId="3" borderId="0" xfId="0" applyNumberFormat="1" applyFont="1" applyFill="1"/>
    <xf numFmtId="0" fontId="0" fillId="0" borderId="0" xfId="0" applyAlignment="1">
      <alignment wrapText="1"/>
    </xf>
    <xf numFmtId="4" fontId="0" fillId="0" borderId="0" xfId="0" applyNumberFormat="1" applyFont="1" applyFill="1"/>
    <xf numFmtId="0" fontId="1" fillId="0" borderId="1" xfId="0" applyFont="1" applyBorder="1" applyAlignment="1">
      <alignment vertical="top"/>
    </xf>
    <xf numFmtId="0" fontId="3" fillId="0" borderId="1" xfId="0" applyFont="1" applyBorder="1" applyAlignment="1">
      <alignment horizontal="justify" vertical="top"/>
    </xf>
    <xf numFmtId="0" fontId="8" fillId="0" borderId="1" xfId="0" applyFont="1" applyBorder="1" applyAlignment="1">
      <alignment horizontal="justify" vertical="top"/>
    </xf>
    <xf numFmtId="0" fontId="6" fillId="0" borderId="0" xfId="0" applyFont="1"/>
    <xf numFmtId="0" fontId="1" fillId="0" borderId="0" xfId="0" applyFont="1" applyAlignment="1">
      <alignment vertical="top"/>
    </xf>
    <xf numFmtId="0" fontId="1" fillId="0" borderId="0" xfId="0" applyFont="1" applyAlignment="1">
      <alignment vertical="top" wrapText="1"/>
    </xf>
    <xf numFmtId="0" fontId="1" fillId="0" borderId="1" xfId="0" applyFont="1" applyBorder="1" applyAlignment="1">
      <alignment vertical="top" wrapText="1"/>
    </xf>
    <xf numFmtId="0" fontId="0" fillId="0" borderId="1" xfId="0" applyBorder="1" applyAlignment="1">
      <alignment vertical="top" wrapText="1"/>
    </xf>
    <xf numFmtId="4" fontId="0" fillId="2" borderId="0" xfId="0" applyNumberFormat="1" applyFill="1"/>
    <xf numFmtId="4" fontId="0" fillId="3" borderId="0" xfId="0" applyNumberFormat="1" applyFill="1"/>
    <xf numFmtId="164" fontId="0" fillId="0" borderId="0" xfId="0" applyNumberFormat="1" applyFill="1"/>
    <xf numFmtId="0" fontId="0" fillId="0" borderId="0" xfId="0" applyAlignment="1">
      <alignment vertical="top"/>
    </xf>
    <xf numFmtId="0" fontId="0" fillId="0" borderId="0" xfId="0" applyFill="1" applyAlignment="1">
      <alignment vertical="top"/>
    </xf>
    <xf numFmtId="0" fontId="1" fillId="2" borderId="0" xfId="0" applyFont="1" applyFill="1" applyAlignment="1">
      <alignment horizontal="right"/>
    </xf>
    <xf numFmtId="0" fontId="0" fillId="0" borderId="0" xfId="0" applyFont="1" applyFill="1" applyBorder="1" applyAlignment="1">
      <alignment horizontal="right" wrapText="1"/>
    </xf>
    <xf numFmtId="0" fontId="0" fillId="0" borderId="0" xfId="0" applyFont="1" applyAlignment="1">
      <alignment horizontal="right"/>
    </xf>
    <xf numFmtId="0" fontId="2" fillId="0" borderId="0" xfId="0" applyFont="1" applyAlignment="1">
      <alignment horizontal="right"/>
    </xf>
    <xf numFmtId="0" fontId="10" fillId="0" borderId="0" xfId="0" applyFont="1"/>
    <xf numFmtId="4" fontId="11" fillId="2" borderId="0" xfId="0" applyNumberFormat="1" applyFont="1" applyFill="1"/>
    <xf numFmtId="3" fontId="1" fillId="2" borderId="0" xfId="0" applyNumberFormat="1" applyFont="1" applyFill="1"/>
    <xf numFmtId="0" fontId="4" fillId="0" borderId="0" xfId="0" applyFont="1" applyAlignment="1">
      <alignment horizontal="left" wrapText="1"/>
    </xf>
    <xf numFmtId="0" fontId="3" fillId="0" borderId="0" xfId="0" applyFont="1" applyAlignment="1">
      <alignment horizontal="justify" vertical="top" wrapText="1"/>
    </xf>
    <xf numFmtId="0" fontId="1" fillId="3" borderId="0" xfId="0" applyFont="1" applyFill="1" applyAlignment="1">
      <alignment horizontal="right" wrapText="1"/>
    </xf>
    <xf numFmtId="0" fontId="0" fillId="10" borderId="3" xfId="3" applyFont="1" applyAlignment="1">
      <alignment horizontal="center"/>
    </xf>
    <xf numFmtId="0" fontId="0" fillId="9" borderId="6" xfId="5" applyFont="1" applyAlignment="1">
      <alignment horizontal="center"/>
    </xf>
    <xf numFmtId="0" fontId="0" fillId="5" borderId="6" xfId="6" applyFont="1" applyAlignment="1">
      <alignment horizontal="center"/>
    </xf>
    <xf numFmtId="0" fontId="0" fillId="6" borderId="6" xfId="7" applyFont="1" applyAlignment="1">
      <alignment horizontal="center"/>
    </xf>
    <xf numFmtId="0" fontId="19" fillId="0" borderId="0" xfId="9" applyAlignment="1">
      <alignment horizontal="center" wrapText="1"/>
    </xf>
    <xf numFmtId="3" fontId="19" fillId="0" borderId="7" xfId="10">
      <alignment horizontal="center"/>
    </xf>
    <xf numFmtId="0" fontId="22" fillId="0" borderId="0" xfId="11" applyFont="1">
      <alignment horizontal="left" wrapText="1"/>
    </xf>
    <xf numFmtId="0" fontId="21" fillId="0" borderId="0" xfId="11">
      <alignment horizontal="left" wrapText="1"/>
    </xf>
    <xf numFmtId="0" fontId="16" fillId="0" borderId="0" xfId="13">
      <alignment horizontal="center" vertical="center"/>
    </xf>
    <xf numFmtId="0" fontId="16" fillId="0" borderId="0" xfId="13" applyAlignment="1">
      <alignment horizontal="center"/>
    </xf>
    <xf numFmtId="0" fontId="18" fillId="0" borderId="0" xfId="13" applyFont="1" applyAlignment="1">
      <alignment horizontal="center"/>
    </xf>
    <xf numFmtId="0" fontId="18" fillId="0" borderId="0" xfId="13" quotePrefix="1" applyFont="1" applyAlignment="1">
      <alignment horizontal="center"/>
    </xf>
    <xf numFmtId="0" fontId="20" fillId="8" borderId="0" xfId="14" applyFont="1" applyFill="1">
      <alignment vertical="center"/>
    </xf>
    <xf numFmtId="0" fontId="19" fillId="0" borderId="0" xfId="15" applyBorder="1">
      <alignment horizontal="center" vertical="center" wrapText="1"/>
    </xf>
    <xf numFmtId="0" fontId="16" fillId="0" borderId="0" xfId="13" applyAlignment="1">
      <alignment vertical="center" wrapText="1"/>
    </xf>
    <xf numFmtId="0" fontId="16" fillId="0" borderId="0" xfId="13" applyAlignment="1">
      <alignment horizontal="center" wrapText="1"/>
    </xf>
    <xf numFmtId="0" fontId="19" fillId="0" borderId="0" xfId="17">
      <alignment horizontal="left"/>
    </xf>
    <xf numFmtId="0" fontId="13" fillId="0" borderId="0" xfId="18" applyAlignment="1">
      <alignment vertical="center"/>
    </xf>
    <xf numFmtId="0" fontId="12" fillId="0" borderId="0" xfId="19" applyAlignment="1">
      <alignment horizontal="center"/>
    </xf>
    <xf numFmtId="0" fontId="12" fillId="0" borderId="0" xfId="14">
      <alignment vertical="center"/>
    </xf>
    <xf numFmtId="0" fontId="19" fillId="0" borderId="7" xfId="9" applyBorder="1">
      <alignment horizontal="center" wrapText="1"/>
    </xf>
    <xf numFmtId="0" fontId="17" fillId="0" borderId="0" xfId="4">
      <alignment horizontal="left" vertical="center"/>
    </xf>
    <xf numFmtId="0" fontId="0" fillId="0" borderId="0" xfId="0" applyAlignment="1">
      <alignment horizontal="justify" vertical="top"/>
    </xf>
    <xf numFmtId="0" fontId="18" fillId="0" borderId="4" xfId="4" applyFont="1" applyBorder="1">
      <alignment horizontal="left" vertical="center"/>
    </xf>
    <xf numFmtId="0" fontId="18" fillId="0" borderId="0" xfId="4" applyFont="1">
      <alignment horizontal="left" vertical="center"/>
    </xf>
    <xf numFmtId="0" fontId="18" fillId="0" borderId="5" xfId="4" applyFont="1" applyBorder="1">
      <alignment horizontal="left" vertical="center"/>
    </xf>
    <xf numFmtId="0" fontId="18" fillId="0" borderId="0" xfId="4" applyFont="1" applyBorder="1">
      <alignment horizontal="left" vertical="center"/>
    </xf>
    <xf numFmtId="0" fontId="0" fillId="0" borderId="4" xfId="4" applyFont="1" applyBorder="1">
      <alignment horizontal="left" vertical="center"/>
    </xf>
    <xf numFmtId="0" fontId="0" fillId="0" borderId="0" xfId="4" applyFont="1" applyBorder="1">
      <alignment horizontal="left" vertical="center"/>
    </xf>
    <xf numFmtId="0" fontId="0" fillId="0" borderId="5" xfId="4" applyFont="1" applyBorder="1">
      <alignment horizontal="left" vertical="center"/>
    </xf>
    <xf numFmtId="0" fontId="0" fillId="0" borderId="4" xfId="4" applyFont="1" applyBorder="1" applyAlignment="1">
      <alignment horizontal="left" vertical="center"/>
    </xf>
    <xf numFmtId="0" fontId="0" fillId="0" borderId="0" xfId="4" applyFont="1" applyBorder="1" applyAlignment="1">
      <alignment horizontal="left" vertical="center"/>
    </xf>
    <xf numFmtId="0" fontId="0" fillId="0" borderId="5" xfId="4" applyFont="1" applyBorder="1" applyAlignment="1">
      <alignment horizontal="left" vertical="center"/>
    </xf>
    <xf numFmtId="0" fontId="19" fillId="0" borderId="0" xfId="16">
      <alignment vertical="center"/>
    </xf>
    <xf numFmtId="0" fontId="19" fillId="0" borderId="7" xfId="16" applyBorder="1">
      <alignment vertical="center"/>
    </xf>
    <xf numFmtId="0" fontId="19" fillId="0" borderId="0" xfId="15">
      <alignment horizontal="center" vertical="center" wrapText="1"/>
    </xf>
    <xf numFmtId="0" fontId="19" fillId="0" borderId="7" xfId="15" applyBorder="1">
      <alignment horizontal="center" vertical="center" wrapText="1"/>
    </xf>
  </cellXfs>
  <cellStyles count="20">
    <cellStyle name="% completamento" xfId="6"/>
    <cellStyle name="% completamento (oltre piano) - legenda" xfId="8"/>
    <cellStyle name="Attività" xfId="11"/>
    <cellStyle name="Controllo evidenziazione periodo" xfId="1"/>
    <cellStyle name="Effettiva (oltre piano) - legenda" xfId="7"/>
    <cellStyle name="Effettivo - legenda" xfId="5"/>
    <cellStyle name="Etichetta" xfId="4"/>
    <cellStyle name="Intestazioni periodi" xfId="10"/>
    <cellStyle name="Intestazioni progetto" xfId="9"/>
    <cellStyle name="Normale" xfId="0" builtinId="0"/>
    <cellStyle name="Normale 2" xfId="13"/>
    <cellStyle name="Percentuale di completamento" xfId="12"/>
    <cellStyle name="Piano - legenda" xfId="3"/>
    <cellStyle name="Testo descrittivo 2" xfId="18"/>
    <cellStyle name="Titolo 1 2" xfId="19"/>
    <cellStyle name="Titolo 2 2" xfId="16"/>
    <cellStyle name="Titolo 3 2" xfId="15"/>
    <cellStyle name="Titolo 4 2" xfId="17"/>
    <cellStyle name="Titolo 5" xfId="14"/>
    <cellStyle name="Valore periodo" xfId="2"/>
  </cellStyles>
  <dxfs count="133">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A3" sqref="A3:A16"/>
    </sheetView>
  </sheetViews>
  <sheetFormatPr defaultRowHeight="15" x14ac:dyDescent="0.25"/>
  <cols>
    <col min="1" max="1" width="111.7109375" style="20" customWidth="1"/>
    <col min="2" max="2" width="14.42578125" bestFit="1" customWidth="1"/>
    <col min="3" max="3" width="13.28515625" customWidth="1"/>
    <col min="4" max="4" width="17" bestFit="1" customWidth="1"/>
    <col min="5" max="5" width="10.140625" bestFit="1" customWidth="1"/>
    <col min="6" max="6" width="9.42578125" bestFit="1" customWidth="1"/>
    <col min="7" max="7" width="7.5703125" customWidth="1"/>
    <col min="8" max="8" width="7.140625" customWidth="1"/>
    <col min="9" max="9" width="7.7109375" customWidth="1"/>
    <col min="10" max="10" width="13" customWidth="1"/>
    <col min="11" max="11" width="56.28515625" customWidth="1"/>
  </cols>
  <sheetData>
    <row r="1" spans="1:11" ht="30" customHeight="1" x14ac:dyDescent="0.35">
      <c r="A1" s="42" t="s">
        <v>6</v>
      </c>
    </row>
    <row r="2" spans="1:11" ht="30" customHeight="1" x14ac:dyDescent="0.35">
      <c r="A2" s="42"/>
      <c r="B2" s="1" t="s">
        <v>23</v>
      </c>
      <c r="C2" s="6" t="s">
        <v>27</v>
      </c>
      <c r="D2" s="6" t="s">
        <v>29</v>
      </c>
      <c r="E2" s="6" t="s">
        <v>28</v>
      </c>
      <c r="F2" s="6" t="s">
        <v>30</v>
      </c>
      <c r="G2" s="6" t="s">
        <v>33</v>
      </c>
      <c r="H2" s="6" t="s">
        <v>34</v>
      </c>
      <c r="I2" s="6" t="s">
        <v>35</v>
      </c>
      <c r="J2" s="6" t="s">
        <v>36</v>
      </c>
      <c r="K2" s="6" t="s">
        <v>37</v>
      </c>
    </row>
    <row r="3" spans="1:11" ht="30" x14ac:dyDescent="0.25">
      <c r="A3" s="2" t="s">
        <v>5</v>
      </c>
      <c r="B3">
        <v>3</v>
      </c>
      <c r="C3" s="9">
        <f>B3/RETRIBUZIONI!$B$10</f>
        <v>0.375</v>
      </c>
      <c r="D3">
        <f>C3*RETRIBUZIONI!$D$3*RETRIBUZIONI!$B$3</f>
        <v>152.14500000000001</v>
      </c>
      <c r="E3">
        <f>C3*RETRIBUZIONI!$D$4*RETRIBUZIONI!$B$4</f>
        <v>171.36750000000001</v>
      </c>
      <c r="F3" s="9">
        <f>C3*RETRIBUZIONI!$D$5*RETRIBUZIONI!$B$5</f>
        <v>133.56</v>
      </c>
      <c r="G3">
        <f>C3*RETRIBUZIONI!$D$6*RETRIBUZIONI!$B$6</f>
        <v>63.101250000000007</v>
      </c>
      <c r="H3">
        <f>C3*RETRIBUZIONI!$D$7*RETRIBUZIONI!$B$7</f>
        <v>55.582499999999996</v>
      </c>
      <c r="I3">
        <f>C3*RETRIBUZIONI!$D$8*RETRIBUZIONI!$B$8</f>
        <v>50.013750000000002</v>
      </c>
      <c r="J3">
        <f>SUM(D3:I3)</f>
        <v>625.77</v>
      </c>
      <c r="K3" s="20" t="s">
        <v>38</v>
      </c>
    </row>
    <row r="4" spans="1:11" x14ac:dyDescent="0.25">
      <c r="A4" s="2" t="s">
        <v>0</v>
      </c>
      <c r="B4">
        <v>1</v>
      </c>
      <c r="C4" s="9">
        <f>B4/RETRIBUZIONI!$B$10</f>
        <v>0.125</v>
      </c>
      <c r="D4">
        <f>C4*RETRIBUZIONI!$D$3*RETRIBUZIONI!$B$3</f>
        <v>50.715000000000003</v>
      </c>
      <c r="E4">
        <f>C4*RETRIBUZIONI!$D$4*RETRIBUZIONI!$B$4</f>
        <v>57.122500000000002</v>
      </c>
      <c r="F4" s="9">
        <f>C4*RETRIBUZIONI!$D$5*RETRIBUZIONI!$B$5</f>
        <v>44.52</v>
      </c>
      <c r="G4">
        <f>C4*RETRIBUZIONI!$D$6*RETRIBUZIONI!$B$6</f>
        <v>21.033750000000001</v>
      </c>
      <c r="H4">
        <f>C4*RETRIBUZIONI!$D$7*RETRIBUZIONI!$B$7</f>
        <v>18.5275</v>
      </c>
      <c r="I4">
        <f>C4*RETRIBUZIONI!$D$8*RETRIBUZIONI!$B$8</f>
        <v>16.671250000000001</v>
      </c>
      <c r="J4">
        <f>SUM(D4:I4)</f>
        <v>208.59000000000003</v>
      </c>
    </row>
    <row r="5" spans="1:11" ht="30" x14ac:dyDescent="0.25">
      <c r="A5" s="2" t="s">
        <v>8</v>
      </c>
      <c r="B5">
        <v>3</v>
      </c>
      <c r="C5" s="9">
        <f>B5/RETRIBUZIONI!$B$10</f>
        <v>0.375</v>
      </c>
      <c r="D5">
        <f>C5*RETRIBUZIONI!$D$3*RETRIBUZIONI!$B$3</f>
        <v>152.14500000000001</v>
      </c>
      <c r="E5">
        <f>C5*RETRIBUZIONI!$D$4*RETRIBUZIONI!$B$4</f>
        <v>171.36750000000001</v>
      </c>
      <c r="F5" s="9">
        <f>C5*RETRIBUZIONI!$D$5*RETRIBUZIONI!$B$5</f>
        <v>133.56</v>
      </c>
      <c r="G5">
        <f>C5*RETRIBUZIONI!$D$6*RETRIBUZIONI!$B$6</f>
        <v>63.101250000000007</v>
      </c>
      <c r="H5">
        <f>C5*RETRIBUZIONI!$D$7*RETRIBUZIONI!$B$7</f>
        <v>55.582499999999996</v>
      </c>
      <c r="I5">
        <f>C5*RETRIBUZIONI!$D$8*RETRIBUZIONI!$B$8</f>
        <v>50.013750000000002</v>
      </c>
      <c r="J5">
        <f t="shared" ref="J5:J15" si="0">SUM(D5:I5)</f>
        <v>625.77</v>
      </c>
    </row>
    <row r="6" spans="1:11" ht="30" x14ac:dyDescent="0.25">
      <c r="A6" s="2" t="s">
        <v>4</v>
      </c>
      <c r="B6">
        <v>1</v>
      </c>
      <c r="C6" s="9">
        <f>B6/RETRIBUZIONI!$B$10</f>
        <v>0.125</v>
      </c>
      <c r="D6">
        <f>C6*RETRIBUZIONI!$D$3*RETRIBUZIONI!$B$3</f>
        <v>50.715000000000003</v>
      </c>
      <c r="E6">
        <f>C6*RETRIBUZIONI!$D$4*RETRIBUZIONI!$B$4</f>
        <v>57.122500000000002</v>
      </c>
      <c r="F6" s="9">
        <f>C6*RETRIBUZIONI!$D$5*RETRIBUZIONI!$B$5</f>
        <v>44.52</v>
      </c>
      <c r="G6">
        <f>C6*RETRIBUZIONI!$D$6*RETRIBUZIONI!$B$6</f>
        <v>21.033750000000001</v>
      </c>
      <c r="H6">
        <f>C6*RETRIBUZIONI!$D$7*RETRIBUZIONI!$B$7</f>
        <v>18.5275</v>
      </c>
      <c r="I6">
        <f>C6*RETRIBUZIONI!$D$8*RETRIBUZIONI!$B$8</f>
        <v>16.671250000000001</v>
      </c>
      <c r="J6">
        <f t="shared" si="0"/>
        <v>208.59000000000003</v>
      </c>
    </row>
    <row r="7" spans="1:11" ht="45" x14ac:dyDescent="0.25">
      <c r="A7" s="2" t="s">
        <v>7</v>
      </c>
      <c r="B7">
        <v>3</v>
      </c>
      <c r="C7" s="9">
        <f>B7/RETRIBUZIONI!$B$10</f>
        <v>0.375</v>
      </c>
      <c r="D7">
        <f>C7*RETRIBUZIONI!$D$3*RETRIBUZIONI!$B$3</f>
        <v>152.14500000000001</v>
      </c>
      <c r="E7">
        <f>C7*RETRIBUZIONI!$D$4*RETRIBUZIONI!$B$4</f>
        <v>171.36750000000001</v>
      </c>
      <c r="F7" s="9">
        <f>C7*RETRIBUZIONI!$D$5*RETRIBUZIONI!$B$5</f>
        <v>133.56</v>
      </c>
      <c r="G7">
        <f>C7*RETRIBUZIONI!$D$6*RETRIBUZIONI!$B$6</f>
        <v>63.101250000000007</v>
      </c>
      <c r="H7">
        <f>C7*RETRIBUZIONI!$D$7*RETRIBUZIONI!$B$7</f>
        <v>55.582499999999996</v>
      </c>
      <c r="I7">
        <f>C7*RETRIBUZIONI!$D$8*RETRIBUZIONI!$B$8</f>
        <v>50.013750000000002</v>
      </c>
      <c r="J7">
        <f t="shared" si="0"/>
        <v>625.77</v>
      </c>
    </row>
    <row r="8" spans="1:11" x14ac:dyDescent="0.25">
      <c r="A8" s="2" t="s">
        <v>1</v>
      </c>
      <c r="C8" s="9">
        <f>B8/RETRIBUZIONI!$B$10</f>
        <v>0</v>
      </c>
      <c r="D8">
        <f>C8*RETRIBUZIONI!$D$3*RETRIBUZIONI!$B$3</f>
        <v>0</v>
      </c>
      <c r="E8">
        <f>C8*RETRIBUZIONI!$D$4*RETRIBUZIONI!$B$4</f>
        <v>0</v>
      </c>
      <c r="F8" s="9">
        <f>C8*RETRIBUZIONI!$D$5*RETRIBUZIONI!$B$5</f>
        <v>0</v>
      </c>
      <c r="G8">
        <f>C8*RETRIBUZIONI!$D$6*RETRIBUZIONI!$B$6</f>
        <v>0</v>
      </c>
      <c r="H8">
        <f>C8*RETRIBUZIONI!$D$7*RETRIBUZIONI!$B$7</f>
        <v>0</v>
      </c>
      <c r="I8">
        <f>C8*RETRIBUZIONI!$D$8*RETRIBUZIONI!$B$8</f>
        <v>0</v>
      </c>
      <c r="J8">
        <f t="shared" si="0"/>
        <v>0</v>
      </c>
    </row>
    <row r="9" spans="1:11" x14ac:dyDescent="0.25">
      <c r="A9" s="3" t="s">
        <v>2</v>
      </c>
      <c r="B9">
        <v>3</v>
      </c>
      <c r="C9" s="9">
        <f>B9/RETRIBUZIONI!$B$10</f>
        <v>0.375</v>
      </c>
      <c r="D9">
        <f>C9*RETRIBUZIONI!$D$3*RETRIBUZIONI!$B$3</f>
        <v>152.14500000000001</v>
      </c>
      <c r="E9">
        <f>C9*RETRIBUZIONI!$D$4*RETRIBUZIONI!$B$4</f>
        <v>171.36750000000001</v>
      </c>
      <c r="F9" s="9">
        <f>C9*RETRIBUZIONI!$D$5*RETRIBUZIONI!$B$5</f>
        <v>133.56</v>
      </c>
      <c r="G9">
        <f>C9*RETRIBUZIONI!$D$6*RETRIBUZIONI!$B$6</f>
        <v>63.101250000000007</v>
      </c>
      <c r="H9">
        <f>C9*RETRIBUZIONI!$D$7*RETRIBUZIONI!$B$7</f>
        <v>55.582499999999996</v>
      </c>
      <c r="I9">
        <f>C9*RETRIBUZIONI!$D$8*RETRIBUZIONI!$B$8</f>
        <v>50.013750000000002</v>
      </c>
      <c r="J9">
        <f t="shared" si="0"/>
        <v>625.77</v>
      </c>
    </row>
    <row r="10" spans="1:11" x14ac:dyDescent="0.25">
      <c r="A10" s="3" t="s">
        <v>3</v>
      </c>
      <c r="B10">
        <v>3</v>
      </c>
      <c r="C10" s="9">
        <f>B10/RETRIBUZIONI!$B$10</f>
        <v>0.375</v>
      </c>
      <c r="D10">
        <f>C10*RETRIBUZIONI!$D$3*RETRIBUZIONI!$B$3</f>
        <v>152.14500000000001</v>
      </c>
      <c r="E10">
        <f>C10*RETRIBUZIONI!$D$4*RETRIBUZIONI!$B$4</f>
        <v>171.36750000000001</v>
      </c>
      <c r="F10" s="9">
        <f>C10*RETRIBUZIONI!$D$5*RETRIBUZIONI!$B$5</f>
        <v>133.56</v>
      </c>
      <c r="G10">
        <f>C10*RETRIBUZIONI!$D$6*RETRIBUZIONI!$B$6</f>
        <v>63.101250000000007</v>
      </c>
      <c r="H10">
        <f>C10*RETRIBUZIONI!$D$7*RETRIBUZIONI!$B$7</f>
        <v>55.582499999999996</v>
      </c>
      <c r="I10">
        <f>C10*RETRIBUZIONI!$D$8*RETRIBUZIONI!$B$8</f>
        <v>50.013750000000002</v>
      </c>
      <c r="J10">
        <f t="shared" si="0"/>
        <v>625.77</v>
      </c>
    </row>
    <row r="11" spans="1:11" ht="30" x14ac:dyDescent="0.25">
      <c r="A11" s="3" t="s">
        <v>9</v>
      </c>
      <c r="B11">
        <v>1</v>
      </c>
      <c r="C11" s="9">
        <f>B11/RETRIBUZIONI!$B$10</f>
        <v>0.125</v>
      </c>
      <c r="D11">
        <f>C11*RETRIBUZIONI!$D$3*RETRIBUZIONI!$B$3</f>
        <v>50.715000000000003</v>
      </c>
      <c r="E11">
        <f>C11*RETRIBUZIONI!$D$4*RETRIBUZIONI!$B$4</f>
        <v>57.122500000000002</v>
      </c>
      <c r="F11" s="9">
        <f>C11*RETRIBUZIONI!$D$5*RETRIBUZIONI!$B$5</f>
        <v>44.52</v>
      </c>
      <c r="G11">
        <f>C11*RETRIBUZIONI!$D$6*RETRIBUZIONI!$B$6</f>
        <v>21.033750000000001</v>
      </c>
      <c r="H11">
        <f>C11*RETRIBUZIONI!$D$7*RETRIBUZIONI!$B$7</f>
        <v>18.5275</v>
      </c>
      <c r="I11">
        <f>C11*RETRIBUZIONI!$D$8*RETRIBUZIONI!$B$8</f>
        <v>16.671250000000001</v>
      </c>
      <c r="J11">
        <f t="shared" si="0"/>
        <v>208.59000000000003</v>
      </c>
    </row>
    <row r="12" spans="1:11" ht="116.25" customHeight="1" x14ac:dyDescent="0.25">
      <c r="A12" s="2" t="s">
        <v>10</v>
      </c>
      <c r="B12">
        <v>15</v>
      </c>
      <c r="C12" s="9">
        <f>B12/RETRIBUZIONI!$B$10</f>
        <v>1.875</v>
      </c>
      <c r="D12">
        <f>C12*RETRIBUZIONI!$D$3*RETRIBUZIONI!$B$3</f>
        <v>760.72500000000002</v>
      </c>
      <c r="E12">
        <f>C12*RETRIBUZIONI!$D$4*RETRIBUZIONI!$B$4</f>
        <v>856.83750000000009</v>
      </c>
      <c r="F12" s="9">
        <f>C12*RETRIBUZIONI!$D$5*RETRIBUZIONI!$B$5</f>
        <v>667.80000000000007</v>
      </c>
      <c r="G12">
        <f>C12*RETRIBUZIONI!$D$6*RETRIBUZIONI!$B$6</f>
        <v>315.50625000000002</v>
      </c>
      <c r="H12">
        <f>C12*RETRIBUZIONI!$D$7*RETRIBUZIONI!$B$7</f>
        <v>277.91250000000002</v>
      </c>
      <c r="I12">
        <f>C12*RETRIBUZIONI!$D$8*RETRIBUZIONI!$B$8</f>
        <v>250.06875000000002</v>
      </c>
      <c r="J12">
        <f t="shared" si="0"/>
        <v>3128.85</v>
      </c>
    </row>
    <row r="13" spans="1:11" ht="30" x14ac:dyDescent="0.25">
      <c r="A13" s="2" t="s">
        <v>11</v>
      </c>
      <c r="B13">
        <v>30</v>
      </c>
      <c r="C13" s="9">
        <f>B13/RETRIBUZIONI!$B$10</f>
        <v>3.75</v>
      </c>
      <c r="D13">
        <f>C13*RETRIBUZIONI!$D$3*RETRIBUZIONI!$B$3</f>
        <v>1521.45</v>
      </c>
      <c r="E13">
        <f>C13*RETRIBUZIONI!$D$4*RETRIBUZIONI!$B$4</f>
        <v>1713.6750000000002</v>
      </c>
      <c r="F13" s="9">
        <f>C13*RETRIBUZIONI!$D$5*RETRIBUZIONI!$B$5</f>
        <v>1335.6000000000001</v>
      </c>
      <c r="G13">
        <f>C13*RETRIBUZIONI!$D$6*RETRIBUZIONI!$B$6</f>
        <v>631.01250000000005</v>
      </c>
      <c r="H13">
        <f>C13*RETRIBUZIONI!$D$7*RETRIBUZIONI!$B$7</f>
        <v>555.82500000000005</v>
      </c>
      <c r="I13">
        <f>C13*RETRIBUZIONI!$D$8*RETRIBUZIONI!$B$8</f>
        <v>500.13750000000005</v>
      </c>
      <c r="J13">
        <f t="shared" si="0"/>
        <v>6257.7</v>
      </c>
    </row>
    <row r="14" spans="1:11" ht="60" x14ac:dyDescent="0.25">
      <c r="A14" s="2" t="s">
        <v>12</v>
      </c>
      <c r="B14">
        <v>20</v>
      </c>
      <c r="C14" s="9">
        <f>B14/RETRIBUZIONI!$B$10</f>
        <v>2.5</v>
      </c>
      <c r="D14">
        <f>C14*RETRIBUZIONI!$D$3*RETRIBUZIONI!$B$3</f>
        <v>1014.3000000000001</v>
      </c>
      <c r="E14">
        <f>C14*RETRIBUZIONI!$D$4*RETRIBUZIONI!$B$4</f>
        <v>1142.45</v>
      </c>
      <c r="F14" s="9">
        <f>C14*RETRIBUZIONI!$D$5*RETRIBUZIONI!$B$5</f>
        <v>890.40000000000009</v>
      </c>
      <c r="G14">
        <f>C14*RETRIBUZIONI!$D$6*RETRIBUZIONI!$B$6</f>
        <v>420.67500000000001</v>
      </c>
      <c r="H14">
        <f>C14*RETRIBUZIONI!$D$7*RETRIBUZIONI!$B$7</f>
        <v>370.55</v>
      </c>
      <c r="I14">
        <f>C14*RETRIBUZIONI!$D$8*RETRIBUZIONI!$B$8</f>
        <v>333.42500000000001</v>
      </c>
      <c r="J14">
        <f t="shared" si="0"/>
        <v>4171.8</v>
      </c>
    </row>
    <row r="15" spans="1:11" ht="45" x14ac:dyDescent="0.25">
      <c r="A15" s="2" t="s">
        <v>13</v>
      </c>
      <c r="B15">
        <v>10</v>
      </c>
      <c r="C15" s="9">
        <f>B15/RETRIBUZIONI!$B$10</f>
        <v>1.25</v>
      </c>
      <c r="D15">
        <f>C15*RETRIBUZIONI!$D$3*RETRIBUZIONI!$B$3</f>
        <v>507.15000000000003</v>
      </c>
      <c r="E15">
        <f>C15*RETRIBUZIONI!$D$4*RETRIBUZIONI!$B$4</f>
        <v>571.22500000000002</v>
      </c>
      <c r="F15" s="9">
        <f>C15*RETRIBUZIONI!$D$5*RETRIBUZIONI!$B$5</f>
        <v>445.20000000000005</v>
      </c>
      <c r="G15">
        <f>C15*RETRIBUZIONI!$D$6*RETRIBUZIONI!$B$6</f>
        <v>210.33750000000001</v>
      </c>
      <c r="H15">
        <f>C15*RETRIBUZIONI!$D$7*RETRIBUZIONI!$B$7</f>
        <v>185.27500000000001</v>
      </c>
      <c r="I15">
        <f>C15*RETRIBUZIONI!$D$8*RETRIBUZIONI!$B$8</f>
        <v>166.71250000000001</v>
      </c>
      <c r="J15">
        <f t="shared" si="0"/>
        <v>2085.9</v>
      </c>
    </row>
    <row r="16" spans="1:11" x14ac:dyDescent="0.25">
      <c r="A16" s="43"/>
      <c r="C16" s="9"/>
    </row>
    <row r="17" spans="1:10" x14ac:dyDescent="0.25">
      <c r="A17" s="12" t="s">
        <v>14</v>
      </c>
      <c r="B17">
        <f>SUM(B3:B15)</f>
        <v>93</v>
      </c>
      <c r="C17" s="9">
        <f>SUM(C3:C15)</f>
        <v>11.625</v>
      </c>
      <c r="D17">
        <f>SUM(D3:D15)</f>
        <v>4716.4949999999999</v>
      </c>
      <c r="E17">
        <f t="shared" ref="E17:J17" si="1">SUM(E3:E16)</f>
        <v>5312.3925000000008</v>
      </c>
      <c r="F17" s="9">
        <f t="shared" si="1"/>
        <v>4140.3600000000006</v>
      </c>
      <c r="G17">
        <f t="shared" si="1"/>
        <v>1956.1387500000001</v>
      </c>
      <c r="H17">
        <f t="shared" si="1"/>
        <v>1723.0575000000001</v>
      </c>
      <c r="I17">
        <f t="shared" si="1"/>
        <v>1550.4262500000002</v>
      </c>
      <c r="J17" s="14">
        <f t="shared" si="1"/>
        <v>19398.870000000003</v>
      </c>
    </row>
    <row r="18" spans="1:10" x14ac:dyDescent="0.25">
      <c r="A18" s="12"/>
      <c r="C18" s="9"/>
      <c r="F18" s="9"/>
      <c r="J18" s="14"/>
    </row>
    <row r="19" spans="1:10" x14ac:dyDescent="0.25">
      <c r="A19" s="4" t="s">
        <v>39</v>
      </c>
      <c r="B19">
        <f>B17*RETRIBUZIONI!B15</f>
        <v>9.3000000000000007</v>
      </c>
      <c r="D19">
        <f>D17*RETRIBUZIONI!B15</f>
        <v>471.64949999999999</v>
      </c>
      <c r="I19">
        <f>I17*RETRIBUZIONI!B15</f>
        <v>155.04262500000004</v>
      </c>
      <c r="J19" s="21">
        <f>SUM(D19,I19)</f>
        <v>626.69212500000003</v>
      </c>
    </row>
    <row r="20" spans="1:10" x14ac:dyDescent="0.25">
      <c r="A20" s="44" t="s">
        <v>40</v>
      </c>
      <c r="B20" s="18">
        <f>SUM(B17:B19)</f>
        <v>102.3</v>
      </c>
      <c r="C20" s="18"/>
      <c r="D20" s="18"/>
      <c r="E20" s="18"/>
      <c r="F20" s="18"/>
      <c r="G20" s="18"/>
      <c r="H20" s="18"/>
      <c r="I20" s="18"/>
      <c r="J20" s="19">
        <f>SUM(J17:J19)</f>
        <v>20025.562125000004</v>
      </c>
    </row>
    <row r="24" spans="1:10" x14ac:dyDescent="0.25">
      <c r="B24" s="11"/>
    </row>
  </sheetData>
  <pageMargins left="0.25" right="0.25" top="0.75" bottom="0.75" header="0.3" footer="0.3"/>
  <pageSetup paperSize="8"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A10" sqref="A10"/>
    </sheetView>
  </sheetViews>
  <sheetFormatPr defaultRowHeight="15" x14ac:dyDescent="0.25"/>
  <cols>
    <col min="1" max="1" width="101.7109375" customWidth="1"/>
    <col min="2" max="2" width="14.5703125" bestFit="1" customWidth="1"/>
    <col min="3" max="3" width="12" bestFit="1" customWidth="1"/>
    <col min="4" max="4" width="10.5703125" customWidth="1"/>
    <col min="5" max="5" width="12.85546875" customWidth="1"/>
    <col min="10" max="10" width="16.85546875" customWidth="1"/>
    <col min="11" max="11" width="52.28515625" customWidth="1"/>
  </cols>
  <sheetData>
    <row r="1" spans="1:11" ht="21" x14ac:dyDescent="0.35">
      <c r="A1" s="25" t="s">
        <v>46</v>
      </c>
    </row>
    <row r="2" spans="1:11" ht="45" x14ac:dyDescent="0.35">
      <c r="A2" s="25"/>
      <c r="B2" s="26" t="s">
        <v>23</v>
      </c>
      <c r="C2" s="27" t="s">
        <v>27</v>
      </c>
      <c r="D2" s="27" t="s">
        <v>29</v>
      </c>
      <c r="E2" s="27" t="s">
        <v>28</v>
      </c>
      <c r="F2" s="27" t="s">
        <v>30</v>
      </c>
      <c r="G2" s="27" t="s">
        <v>33</v>
      </c>
      <c r="H2" s="27" t="s">
        <v>34</v>
      </c>
      <c r="I2" s="27" t="s">
        <v>35</v>
      </c>
      <c r="J2" s="27" t="s">
        <v>36</v>
      </c>
      <c r="K2" s="27" t="s">
        <v>37</v>
      </c>
    </row>
    <row r="3" spans="1:11" ht="60" x14ac:dyDescent="0.25">
      <c r="A3" s="29" t="s">
        <v>76</v>
      </c>
      <c r="B3">
        <v>8</v>
      </c>
      <c r="C3">
        <f>B3/RETRIBUZIONI!$B$10</f>
        <v>1</v>
      </c>
      <c r="D3">
        <f>C3*RETRIBUZIONI!$D$3*RETRIBUZIONI!$B$3</f>
        <v>405.72</v>
      </c>
      <c r="E3">
        <f>C3*RETRIBUZIONI!$D$4*RETRIBUZIONI!$B$4</f>
        <v>456.98</v>
      </c>
      <c r="F3">
        <f>C3*RETRIBUZIONI!$D$5*RETRIBUZIONI!$B$5</f>
        <v>356.16</v>
      </c>
      <c r="G3">
        <f>C3*RETRIBUZIONI!$D$6*RETRIBUZIONI!$B$6</f>
        <v>168.27</v>
      </c>
      <c r="H3">
        <f>C3*RETRIBUZIONI!$D$7*RETRIBUZIONI!$B$7</f>
        <v>148.22</v>
      </c>
      <c r="I3">
        <f>C3*RETRIBUZIONI!$D$8*RETRIBUZIONI!$B$8</f>
        <v>133.37</v>
      </c>
      <c r="J3">
        <f>SUM(D3:I3)</f>
        <v>1668.7200000000003</v>
      </c>
    </row>
    <row r="4" spans="1:11" ht="45" x14ac:dyDescent="0.25">
      <c r="A4" s="28" t="s">
        <v>77</v>
      </c>
      <c r="B4">
        <v>3</v>
      </c>
      <c r="C4">
        <f>B4/RETRIBUZIONI!$B$10</f>
        <v>0.375</v>
      </c>
      <c r="D4">
        <f>C4*RETRIBUZIONI!$D$3*RETRIBUZIONI!$B$3</f>
        <v>152.14500000000001</v>
      </c>
      <c r="E4">
        <f>C4*RETRIBUZIONI!$D$4*RETRIBUZIONI!$B$4</f>
        <v>171.36750000000001</v>
      </c>
      <c r="F4">
        <f>C4*RETRIBUZIONI!$D$5*RETRIBUZIONI!$B$5</f>
        <v>133.56</v>
      </c>
      <c r="G4">
        <f>C4*RETRIBUZIONI!$D$6*RETRIBUZIONI!$B$6</f>
        <v>63.101250000000007</v>
      </c>
      <c r="H4">
        <f>C4*RETRIBUZIONI!$D$7*RETRIBUZIONI!$B$7</f>
        <v>55.582499999999996</v>
      </c>
      <c r="I4">
        <f>C4*RETRIBUZIONI!$D$8*RETRIBUZIONI!$B$8</f>
        <v>50.013750000000002</v>
      </c>
      <c r="J4">
        <f>SUM(D4:I4)</f>
        <v>625.77</v>
      </c>
    </row>
    <row r="5" spans="1:11" x14ac:dyDescent="0.25">
      <c r="A5" s="22" t="s">
        <v>78</v>
      </c>
    </row>
    <row r="6" spans="1:11" ht="79.5" customHeight="1" x14ac:dyDescent="0.25">
      <c r="A6" s="23" t="s">
        <v>41</v>
      </c>
      <c r="B6">
        <v>3</v>
      </c>
      <c r="C6">
        <f>B6/RETRIBUZIONI!$B$10</f>
        <v>0.375</v>
      </c>
      <c r="D6">
        <f>C6*RETRIBUZIONI!$D$3*RETRIBUZIONI!$B$3</f>
        <v>152.14500000000001</v>
      </c>
      <c r="E6">
        <f>C6*RETRIBUZIONI!$D$4*RETRIBUZIONI!$B$4</f>
        <v>171.36750000000001</v>
      </c>
      <c r="F6">
        <f>C6*RETRIBUZIONI!$D$5*RETRIBUZIONI!$B$5</f>
        <v>133.56</v>
      </c>
      <c r="G6">
        <f>C6*RETRIBUZIONI!$D$6*RETRIBUZIONI!$B$6</f>
        <v>63.101250000000007</v>
      </c>
      <c r="H6">
        <f>C6*RETRIBUZIONI!$D$7*RETRIBUZIONI!$B$7</f>
        <v>55.582499999999996</v>
      </c>
      <c r="I6">
        <f>C6*RETRIBUZIONI!$D$8*RETRIBUZIONI!$B$8</f>
        <v>50.013750000000002</v>
      </c>
      <c r="J6">
        <f t="shared" ref="J6:J10" si="0">SUM(D6:I6)</f>
        <v>625.77</v>
      </c>
      <c r="K6" s="20" t="s">
        <v>48</v>
      </c>
    </row>
    <row r="7" spans="1:11" ht="38.25" customHeight="1" x14ac:dyDescent="0.25">
      <c r="A7" s="23" t="s">
        <v>42</v>
      </c>
      <c r="B7">
        <v>3</v>
      </c>
      <c r="C7">
        <f>B7/RETRIBUZIONI!$B$10</f>
        <v>0.375</v>
      </c>
      <c r="D7">
        <f>C7*RETRIBUZIONI!$D$3*RETRIBUZIONI!$B$3</f>
        <v>152.14500000000001</v>
      </c>
      <c r="E7">
        <f>C7*RETRIBUZIONI!$D$4*RETRIBUZIONI!$B$4</f>
        <v>171.36750000000001</v>
      </c>
      <c r="F7">
        <f>C7*RETRIBUZIONI!$D$5*RETRIBUZIONI!$B$5</f>
        <v>133.56</v>
      </c>
      <c r="G7">
        <f>C7*RETRIBUZIONI!$D$6*RETRIBUZIONI!$B$6</f>
        <v>63.101250000000007</v>
      </c>
      <c r="H7">
        <f>C7*RETRIBUZIONI!$D$7*RETRIBUZIONI!$B$7</f>
        <v>55.582499999999996</v>
      </c>
      <c r="I7">
        <f>C7*RETRIBUZIONI!$D$8*RETRIBUZIONI!$B$8</f>
        <v>50.013750000000002</v>
      </c>
      <c r="J7">
        <f t="shared" si="0"/>
        <v>625.77</v>
      </c>
    </row>
    <row r="8" spans="1:11" x14ac:dyDescent="0.25">
      <c r="A8" s="23" t="s">
        <v>43</v>
      </c>
    </row>
    <row r="9" spans="1:11" ht="49.5" customHeight="1" x14ac:dyDescent="0.25">
      <c r="A9" s="24" t="s">
        <v>44</v>
      </c>
      <c r="B9">
        <v>5</v>
      </c>
      <c r="C9">
        <f>B9/RETRIBUZIONI!$B$10</f>
        <v>0.625</v>
      </c>
      <c r="D9">
        <f>C9*RETRIBUZIONI!$D$3*RETRIBUZIONI!$B$3</f>
        <v>253.57500000000002</v>
      </c>
      <c r="E9">
        <f>C9*RETRIBUZIONI!$D$4*RETRIBUZIONI!$B$4</f>
        <v>285.61250000000001</v>
      </c>
      <c r="F9">
        <f>C9*RETRIBUZIONI!$D$5*RETRIBUZIONI!$B$5</f>
        <v>222.60000000000002</v>
      </c>
      <c r="G9">
        <f>C9*RETRIBUZIONI!$D$6*RETRIBUZIONI!$B$6</f>
        <v>105.16875</v>
      </c>
      <c r="H9">
        <f>C9*RETRIBUZIONI!$D$7*RETRIBUZIONI!$B$7</f>
        <v>92.637500000000003</v>
      </c>
      <c r="I9">
        <f>C9*RETRIBUZIONI!$D$8*RETRIBUZIONI!$B$8</f>
        <v>83.356250000000003</v>
      </c>
      <c r="J9">
        <f t="shared" si="0"/>
        <v>1042.95</v>
      </c>
    </row>
    <row r="10" spans="1:11" ht="75" customHeight="1" x14ac:dyDescent="0.25">
      <c r="A10" s="67" t="s">
        <v>45</v>
      </c>
      <c r="B10">
        <v>30</v>
      </c>
      <c r="C10">
        <f>B10/RETRIBUZIONI!$B$10</f>
        <v>3.75</v>
      </c>
      <c r="D10">
        <f>C10*RETRIBUZIONI!$D$3*RETRIBUZIONI!$B$3</f>
        <v>1521.45</v>
      </c>
      <c r="E10">
        <f>C10*RETRIBUZIONI!$D$4*RETRIBUZIONI!$B$4</f>
        <v>1713.6750000000002</v>
      </c>
      <c r="F10">
        <f>C10*RETRIBUZIONI!$D$5*RETRIBUZIONI!$B$5</f>
        <v>1335.6000000000001</v>
      </c>
      <c r="G10">
        <f>C10*RETRIBUZIONI!$D$6*RETRIBUZIONI!$B$6</f>
        <v>631.01250000000005</v>
      </c>
      <c r="H10">
        <f>C10*RETRIBUZIONI!$D$7*RETRIBUZIONI!$B$7</f>
        <v>555.82500000000005</v>
      </c>
      <c r="I10">
        <f>C10*RETRIBUZIONI!$D$8*RETRIBUZIONI!$B$8</f>
        <v>500.13750000000005</v>
      </c>
      <c r="J10">
        <f t="shared" si="0"/>
        <v>6257.7</v>
      </c>
    </row>
    <row r="12" spans="1:11" x14ac:dyDescent="0.25">
      <c r="A12" s="12" t="s">
        <v>47</v>
      </c>
      <c r="B12">
        <f t="shared" ref="B12:J12" si="1">SUM(B3:B10)</f>
        <v>52</v>
      </c>
      <c r="C12">
        <f t="shared" si="1"/>
        <v>6.5</v>
      </c>
      <c r="D12">
        <f t="shared" si="1"/>
        <v>2637.1800000000003</v>
      </c>
      <c r="E12">
        <f t="shared" si="1"/>
        <v>2970.3700000000003</v>
      </c>
      <c r="F12">
        <f t="shared" si="1"/>
        <v>2315.04</v>
      </c>
      <c r="G12">
        <f t="shared" si="1"/>
        <v>1093.7550000000001</v>
      </c>
      <c r="H12">
        <f t="shared" si="1"/>
        <v>963.43000000000006</v>
      </c>
      <c r="I12">
        <f t="shared" si="1"/>
        <v>866.90500000000009</v>
      </c>
      <c r="J12" s="30">
        <f t="shared" si="1"/>
        <v>10846.68</v>
      </c>
    </row>
    <row r="13" spans="1:11" x14ac:dyDescent="0.25">
      <c r="A13" s="12"/>
      <c r="J13" s="30"/>
    </row>
    <row r="14" spans="1:11" x14ac:dyDescent="0.25">
      <c r="A14" s="5" t="s">
        <v>39</v>
      </c>
      <c r="B14">
        <f>B12*RETRIBUZIONI!B15</f>
        <v>5.2</v>
      </c>
      <c r="D14">
        <f>D12*RETRIBUZIONI!B15</f>
        <v>263.71800000000002</v>
      </c>
      <c r="I14">
        <f>I12*RETRIBUZIONI!B15</f>
        <v>86.690500000000014</v>
      </c>
      <c r="J14">
        <f>SUM(D14,I14)</f>
        <v>350.4085</v>
      </c>
    </row>
    <row r="15" spans="1:11" x14ac:dyDescent="0.25">
      <c r="A15" s="17" t="s">
        <v>49</v>
      </c>
      <c r="B15">
        <f>SUM(B11:B14)</f>
        <v>57.2</v>
      </c>
      <c r="J15" s="31">
        <f>SUM(J11:J14)</f>
        <v>11197.0885</v>
      </c>
    </row>
  </sheetData>
  <pageMargins left="0.7" right="0.7" top="0.75" bottom="0.75" header="0.3" footer="0.3"/>
  <pageSetup paperSize="8"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heetViews>
  <sheetFormatPr defaultRowHeight="15" x14ac:dyDescent="0.25"/>
  <cols>
    <col min="1" max="1" width="47.5703125" customWidth="1"/>
    <col min="2" max="2" width="14.5703125" bestFit="1" customWidth="1"/>
    <col min="10" max="10" width="40.85546875" customWidth="1"/>
  </cols>
  <sheetData>
    <row r="1" spans="1:12" s="33" customFormat="1" ht="60" x14ac:dyDescent="0.25">
      <c r="B1" s="26" t="s">
        <v>23</v>
      </c>
      <c r="C1" s="27" t="s">
        <v>27</v>
      </c>
      <c r="D1" s="27" t="s">
        <v>29</v>
      </c>
      <c r="E1" s="27" t="s">
        <v>28</v>
      </c>
      <c r="F1" s="27" t="s">
        <v>30</v>
      </c>
      <c r="G1" s="27" t="s">
        <v>33</v>
      </c>
      <c r="H1" s="27" t="s">
        <v>34</v>
      </c>
      <c r="I1" s="27" t="s">
        <v>35</v>
      </c>
      <c r="J1" s="27" t="s">
        <v>36</v>
      </c>
      <c r="K1" s="27" t="s">
        <v>37</v>
      </c>
      <c r="L1" s="34"/>
    </row>
    <row r="2" spans="1:12" x14ac:dyDescent="0.25">
      <c r="A2" s="36" t="str">
        <f>'PROSPETTO A '!A17</f>
        <v xml:space="preserve">Totale parziale FASE A </v>
      </c>
      <c r="B2" s="16">
        <f>'PROSPETTO A '!B17</f>
        <v>93</v>
      </c>
      <c r="C2" s="32">
        <f>'PROSPETTO A '!C17</f>
        <v>11.625</v>
      </c>
      <c r="D2" s="16">
        <f>'PROSPETTO A '!D17</f>
        <v>4716.4949999999999</v>
      </c>
      <c r="E2" s="16">
        <f>'PROSPETTO A '!E17</f>
        <v>5312.3925000000008</v>
      </c>
      <c r="F2" s="32">
        <f>'PROSPETTO A '!F17</f>
        <v>4140.3600000000006</v>
      </c>
      <c r="G2" s="16">
        <f>'PROSPETTO A '!G17</f>
        <v>1956.1387500000001</v>
      </c>
      <c r="H2" s="16">
        <f>'PROSPETTO A '!H17</f>
        <v>1723.0575000000001</v>
      </c>
      <c r="I2" s="16">
        <f>'PROSPETTO A '!I17</f>
        <v>1550.4262500000002</v>
      </c>
      <c r="J2" s="21">
        <f>'PROSPETTO A '!J17</f>
        <v>19398.870000000003</v>
      </c>
      <c r="K2" s="16"/>
    </row>
    <row r="3" spans="1:12" x14ac:dyDescent="0.25">
      <c r="A3" s="4"/>
      <c r="B3" s="16"/>
      <c r="C3" s="32"/>
      <c r="D3" s="16"/>
      <c r="E3" s="16"/>
      <c r="F3" s="32"/>
      <c r="G3" s="16"/>
      <c r="H3" s="16"/>
      <c r="I3" s="16"/>
      <c r="J3" s="21"/>
      <c r="K3" s="16"/>
    </row>
    <row r="4" spans="1:12" x14ac:dyDescent="0.25">
      <c r="A4" s="36" t="str">
        <f>'PROSPETTO A '!A19</f>
        <v>Quota coordinamento e segreteria</v>
      </c>
      <c r="B4" s="16">
        <f>'PROSPETTO A '!B19</f>
        <v>9.3000000000000007</v>
      </c>
      <c r="C4" s="16">
        <f>'PROSPETTO A '!C19</f>
        <v>0</v>
      </c>
      <c r="D4" s="16">
        <f>'PROSPETTO A '!D19</f>
        <v>471.64949999999999</v>
      </c>
      <c r="E4" s="16">
        <f>'PROSPETTO A '!E19</f>
        <v>0</v>
      </c>
      <c r="F4" s="16">
        <f>'PROSPETTO A '!F19</f>
        <v>0</v>
      </c>
      <c r="G4" s="16">
        <f>'PROSPETTO A '!G19</f>
        <v>0</v>
      </c>
      <c r="H4" s="16">
        <f>'PROSPETTO A '!H19</f>
        <v>0</v>
      </c>
      <c r="I4" s="16">
        <f>'PROSPETTO A '!I19</f>
        <v>155.04262500000004</v>
      </c>
      <c r="J4" s="21">
        <f>'PROSPETTO A '!J19</f>
        <v>626.69212500000003</v>
      </c>
      <c r="K4" s="16"/>
    </row>
    <row r="5" spans="1:12" x14ac:dyDescent="0.25">
      <c r="A5" s="35" t="str">
        <f>'PROSPETTO A '!A20</f>
        <v xml:space="preserve">Totale  FASE A </v>
      </c>
      <c r="B5" s="7">
        <f>'PROSPETTO A '!B20</f>
        <v>102.3</v>
      </c>
      <c r="C5" s="7">
        <f>'PROSPETTO A '!C20</f>
        <v>0</v>
      </c>
      <c r="D5" s="7">
        <f>'PROSPETTO A '!D20</f>
        <v>0</v>
      </c>
      <c r="E5" s="7">
        <f>'PROSPETTO A '!E20</f>
        <v>0</v>
      </c>
      <c r="F5" s="7">
        <f>'PROSPETTO A '!F20</f>
        <v>0</v>
      </c>
      <c r="G5" s="7">
        <f>'PROSPETTO A '!G20</f>
        <v>0</v>
      </c>
      <c r="H5" s="7">
        <f>'PROSPETTO A '!H20</f>
        <v>0</v>
      </c>
      <c r="I5" s="7">
        <f>'PROSPETTO A '!I20</f>
        <v>0</v>
      </c>
      <c r="J5" s="13">
        <f>'PROSPETTO A '!J20</f>
        <v>20025.562125000004</v>
      </c>
      <c r="K5" s="16"/>
    </row>
    <row r="6" spans="1:12" x14ac:dyDescent="0.25">
      <c r="A6" s="16"/>
      <c r="B6" s="16"/>
      <c r="C6" s="16"/>
      <c r="D6" s="16"/>
      <c r="E6" s="16"/>
      <c r="F6" s="16"/>
      <c r="G6" s="16"/>
      <c r="H6" s="16"/>
      <c r="I6" s="16"/>
      <c r="J6" s="16"/>
    </row>
    <row r="7" spans="1:12" x14ac:dyDescent="0.25">
      <c r="A7" s="15" t="str">
        <f>'PROSPETTO B'!A12</f>
        <v xml:space="preserve">Totale parziale FASE B </v>
      </c>
      <c r="B7" s="16">
        <f>'PROSPETTO B'!B12</f>
        <v>52</v>
      </c>
      <c r="C7" s="16">
        <f>'PROSPETTO B'!C12</f>
        <v>6.5</v>
      </c>
      <c r="D7" s="16">
        <f>'PROSPETTO B'!D12</f>
        <v>2637.1800000000003</v>
      </c>
      <c r="E7" s="16">
        <f>'PROSPETTO B'!E12</f>
        <v>2970.3700000000003</v>
      </c>
      <c r="F7" s="16">
        <f>'PROSPETTO B'!F12</f>
        <v>2315.04</v>
      </c>
      <c r="G7" s="16">
        <f>'PROSPETTO B'!G12</f>
        <v>1093.7550000000001</v>
      </c>
      <c r="H7" s="16">
        <f>'PROSPETTO B'!H12</f>
        <v>963.43000000000006</v>
      </c>
      <c r="I7" s="16">
        <f>'PROSPETTO B'!I12</f>
        <v>866.90500000000009</v>
      </c>
      <c r="J7" s="16">
        <f>'PROSPETTO B'!J12</f>
        <v>10846.68</v>
      </c>
    </row>
    <row r="8" spans="1:12" x14ac:dyDescent="0.25">
      <c r="A8" s="5"/>
    </row>
    <row r="9" spans="1:12" x14ac:dyDescent="0.25">
      <c r="A9" s="37" t="str">
        <f>'PROSPETTO B'!A14</f>
        <v>Quota coordinamento e segreteria</v>
      </c>
      <c r="B9">
        <f>'PROSPETTO B'!B14</f>
        <v>5.2</v>
      </c>
      <c r="C9">
        <f>'PROSPETTO B'!C14</f>
        <v>0</v>
      </c>
      <c r="D9">
        <f>'PROSPETTO B'!D14</f>
        <v>263.71800000000002</v>
      </c>
      <c r="E9">
        <f>'PROSPETTO B'!E14</f>
        <v>0</v>
      </c>
      <c r="F9">
        <f>'PROSPETTO B'!F14</f>
        <v>0</v>
      </c>
      <c r="G9">
        <f>'PROSPETTO B'!G14</f>
        <v>0</v>
      </c>
      <c r="H9">
        <f>'PROSPETTO B'!H14</f>
        <v>0</v>
      </c>
      <c r="I9">
        <f>'PROSPETTO B'!I14</f>
        <v>86.690500000000014</v>
      </c>
      <c r="J9">
        <f>'PROSPETTO B'!J14</f>
        <v>350.4085</v>
      </c>
    </row>
    <row r="10" spans="1:12" x14ac:dyDescent="0.25">
      <c r="A10" s="35" t="str">
        <f>'PROSPETTO B'!A15</f>
        <v xml:space="preserve">Totale  FASE B </v>
      </c>
      <c r="B10" s="7">
        <f>'PROSPETTO B'!B15</f>
        <v>57.2</v>
      </c>
      <c r="C10" s="7">
        <f>'PROSPETTO B'!C15</f>
        <v>0</v>
      </c>
      <c r="D10" s="7">
        <f>'PROSPETTO B'!D15</f>
        <v>0</v>
      </c>
      <c r="E10" s="7">
        <f>'PROSPETTO B'!E15</f>
        <v>0</v>
      </c>
      <c r="F10" s="7">
        <f>'PROSPETTO B'!F15</f>
        <v>0</v>
      </c>
      <c r="G10" s="7">
        <f>'PROSPETTO B'!G15</f>
        <v>0</v>
      </c>
      <c r="H10" s="7">
        <f>'PROSPETTO B'!H15</f>
        <v>0</v>
      </c>
      <c r="I10" s="7">
        <f>'PROSPETTO B'!I15</f>
        <v>0</v>
      </c>
      <c r="J10" s="13">
        <f>'PROSPETTO B'!J15</f>
        <v>11197.0885</v>
      </c>
    </row>
    <row r="12" spans="1:12" x14ac:dyDescent="0.25">
      <c r="A12" s="5" t="s">
        <v>50</v>
      </c>
      <c r="J12" s="13">
        <v>13000</v>
      </c>
    </row>
    <row r="13" spans="1:12" x14ac:dyDescent="0.25">
      <c r="A13" s="5" t="s">
        <v>51</v>
      </c>
      <c r="J13" s="41">
        <v>2000</v>
      </c>
    </row>
    <row r="15" spans="1:12" ht="18.75" x14ac:dyDescent="0.3">
      <c r="A15" s="38" t="s">
        <v>21</v>
      </c>
      <c r="B15" s="39">
        <f>SUM(B5,B10)</f>
        <v>159.5</v>
      </c>
      <c r="C15" s="39"/>
      <c r="D15" s="39"/>
      <c r="E15" s="39"/>
      <c r="F15" s="39"/>
      <c r="G15" s="39"/>
      <c r="H15" s="39"/>
      <c r="I15" s="39"/>
      <c r="J15" s="40">
        <f>SUM(J5,J10,J12,J13)</f>
        <v>46222.650625000002</v>
      </c>
    </row>
  </sheetData>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60" zoomScaleNormal="100" workbookViewId="0">
      <selection activeCell="A3" sqref="A3:B8"/>
    </sheetView>
  </sheetViews>
  <sheetFormatPr defaultRowHeight="15" x14ac:dyDescent="0.25"/>
  <cols>
    <col min="1" max="1" width="28.28515625" bestFit="1" customWidth="1"/>
    <col min="2" max="2" width="13.140625" bestFit="1" customWidth="1"/>
    <col min="3" max="3" width="13.140625" customWidth="1"/>
    <col min="4" max="4" width="33.85546875" customWidth="1"/>
    <col min="5" max="5" width="14.85546875" bestFit="1" customWidth="1"/>
  </cols>
  <sheetData>
    <row r="1" spans="1:4" x14ac:dyDescent="0.25">
      <c r="B1" s="1" t="s">
        <v>31</v>
      </c>
      <c r="C1" s="1" t="s">
        <v>32</v>
      </c>
      <c r="D1" s="1" t="s">
        <v>24</v>
      </c>
    </row>
    <row r="3" spans="1:4" x14ac:dyDescent="0.25">
      <c r="A3" s="1" t="s">
        <v>19</v>
      </c>
      <c r="B3" s="8">
        <v>1</v>
      </c>
      <c r="C3">
        <v>7</v>
      </c>
      <c r="D3">
        <v>405.72</v>
      </c>
    </row>
    <row r="4" spans="1:4" x14ac:dyDescent="0.25">
      <c r="A4" s="1" t="s">
        <v>15</v>
      </c>
      <c r="B4" s="8">
        <v>2</v>
      </c>
      <c r="C4">
        <v>4</v>
      </c>
      <c r="D4">
        <v>228.49</v>
      </c>
    </row>
    <row r="5" spans="1:4" x14ac:dyDescent="0.25">
      <c r="A5" s="1" t="s">
        <v>16</v>
      </c>
      <c r="B5" s="8">
        <v>2</v>
      </c>
      <c r="C5">
        <v>4</v>
      </c>
      <c r="D5">
        <v>178.08</v>
      </c>
    </row>
    <row r="6" spans="1:4" x14ac:dyDescent="0.25">
      <c r="A6" s="1" t="s">
        <v>18</v>
      </c>
      <c r="B6" s="8">
        <v>1</v>
      </c>
      <c r="C6" s="10" t="s">
        <v>25</v>
      </c>
      <c r="D6">
        <v>168.27</v>
      </c>
    </row>
    <row r="7" spans="1:4" x14ac:dyDescent="0.25">
      <c r="A7" s="1" t="s">
        <v>17</v>
      </c>
      <c r="B7" s="8">
        <v>1</v>
      </c>
      <c r="C7" s="10" t="s">
        <v>26</v>
      </c>
      <c r="D7">
        <v>148.22</v>
      </c>
    </row>
    <row r="8" spans="1:4" x14ac:dyDescent="0.25">
      <c r="A8" s="1" t="s">
        <v>20</v>
      </c>
      <c r="B8" s="8">
        <v>1</v>
      </c>
      <c r="C8" s="10" t="s">
        <v>26</v>
      </c>
      <c r="D8">
        <v>133.37</v>
      </c>
    </row>
    <row r="9" spans="1:4" x14ac:dyDescent="0.25">
      <c r="B9" s="8"/>
    </row>
    <row r="10" spans="1:4" x14ac:dyDescent="0.25">
      <c r="A10" s="1" t="s">
        <v>21</v>
      </c>
      <c r="B10" s="8">
        <f>SUM(B3:B8)</f>
        <v>8</v>
      </c>
    </row>
    <row r="11" spans="1:4" x14ac:dyDescent="0.25">
      <c r="B11" s="8"/>
    </row>
    <row r="12" spans="1:4" x14ac:dyDescent="0.25">
      <c r="B12" s="8"/>
    </row>
    <row r="13" spans="1:4" x14ac:dyDescent="0.25">
      <c r="B13" s="8"/>
    </row>
    <row r="14" spans="1:4" x14ac:dyDescent="0.25">
      <c r="B14" s="8"/>
    </row>
    <row r="15" spans="1:4" x14ac:dyDescent="0.25">
      <c r="A15" s="1" t="s">
        <v>22</v>
      </c>
      <c r="B15" s="8">
        <v>0.1</v>
      </c>
    </row>
    <row r="16" spans="1:4" x14ac:dyDescent="0.25">
      <c r="B16" s="8"/>
    </row>
    <row r="17" spans="2:2" x14ac:dyDescent="0.25">
      <c r="B17" s="8"/>
    </row>
  </sheetData>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IL33"/>
  <sheetViews>
    <sheetView showGridLines="0" tabSelected="1" view="pageBreakPreview" zoomScaleNormal="85" zoomScaleSheetLayoutView="100" workbookViewId="0">
      <pane xSplit="6" ySplit="4" topLeftCell="FT13" activePane="bottomRight" state="frozen"/>
      <selection pane="topRight" activeCell="G1" sqref="G1"/>
      <selection pane="bottomLeft" activeCell="A5" sqref="A5"/>
      <selection pane="bottomRight" activeCell="E24" sqref="E24"/>
    </sheetView>
  </sheetViews>
  <sheetFormatPr defaultColWidth="4.42578125" defaultRowHeight="30" customHeight="1" x14ac:dyDescent="0.25"/>
  <cols>
    <col min="1" max="1" width="3" style="53" customWidth="1"/>
    <col min="2" max="2" width="46.28515625" style="52" customWidth="1"/>
    <col min="3" max="6" width="14.7109375" style="54" customWidth="1"/>
    <col min="7" max="26" width="4.42578125" style="54"/>
    <col min="27" max="33" width="4.42578125" style="53"/>
    <col min="34" max="34" width="4.5703125" style="53" bestFit="1" customWidth="1"/>
    <col min="35" max="16384" width="4.42578125" style="53"/>
  </cols>
  <sheetData>
    <row r="1" spans="2:246" ht="60" customHeight="1" thickBot="1" x14ac:dyDescent="0.7">
      <c r="B1" s="64" t="s">
        <v>81</v>
      </c>
      <c r="C1" s="63"/>
      <c r="D1" s="63"/>
      <c r="E1" s="63"/>
      <c r="F1" s="63"/>
      <c r="N1" s="66"/>
    </row>
    <row r="2" spans="2:246" ht="21" customHeight="1" thickTop="1" thickBot="1" x14ac:dyDescent="0.3">
      <c r="B2" s="62"/>
      <c r="C2" s="62"/>
      <c r="D2" s="62"/>
      <c r="E2" s="62"/>
      <c r="F2" s="62"/>
      <c r="G2" s="45"/>
      <c r="H2" s="68" t="s">
        <v>52</v>
      </c>
      <c r="I2" s="69"/>
      <c r="J2" s="69"/>
      <c r="K2" s="69"/>
      <c r="L2" s="70"/>
      <c r="M2" s="46"/>
      <c r="N2" s="68" t="s">
        <v>53</v>
      </c>
      <c r="O2" s="71"/>
      <c r="P2" s="71"/>
      <c r="Q2" s="70"/>
      <c r="R2" s="47"/>
      <c r="S2" s="72" t="s">
        <v>54</v>
      </c>
      <c r="T2" s="73"/>
      <c r="U2" s="73"/>
      <c r="V2" s="74"/>
      <c r="W2" s="48"/>
      <c r="X2" s="75" t="s">
        <v>55</v>
      </c>
      <c r="Y2" s="76"/>
      <c r="Z2" s="76"/>
      <c r="AA2" s="76"/>
      <c r="AB2" s="76"/>
      <c r="AC2" s="76"/>
      <c r="AD2" s="77"/>
    </row>
    <row r="3" spans="2:246" s="59" customFormat="1" ht="39.950000000000003" customHeight="1" thickTop="1" x14ac:dyDescent="0.25">
      <c r="B3" s="78" t="s">
        <v>56</v>
      </c>
      <c r="C3" s="80" t="s">
        <v>79</v>
      </c>
      <c r="D3" s="80" t="s">
        <v>80</v>
      </c>
      <c r="E3" s="80" t="s">
        <v>57</v>
      </c>
      <c r="F3" s="80" t="s">
        <v>58</v>
      </c>
      <c r="G3" s="61" t="s">
        <v>75</v>
      </c>
      <c r="H3" s="49"/>
      <c r="I3" s="60"/>
      <c r="J3" s="60"/>
      <c r="K3" s="60"/>
      <c r="L3" s="60"/>
      <c r="M3" s="60"/>
      <c r="N3" s="60"/>
      <c r="O3" s="60"/>
      <c r="P3" s="60"/>
      <c r="Q3" s="60"/>
      <c r="R3" s="60"/>
      <c r="S3" s="60"/>
      <c r="T3" s="60"/>
      <c r="U3" s="60"/>
      <c r="V3" s="60"/>
      <c r="W3" s="60"/>
      <c r="X3" s="60"/>
      <c r="Y3" s="60"/>
      <c r="Z3" s="60"/>
    </row>
    <row r="4" spans="2:246" ht="15.75" customHeight="1" x14ac:dyDescent="0.25">
      <c r="B4" s="79"/>
      <c r="C4" s="81"/>
      <c r="D4" s="81"/>
      <c r="E4" s="81"/>
      <c r="F4" s="81"/>
      <c r="G4" s="50">
        <v>1</v>
      </c>
      <c r="H4" s="50">
        <v>2</v>
      </c>
      <c r="I4" s="50">
        <v>3</v>
      </c>
      <c r="J4" s="50">
        <v>4</v>
      </c>
      <c r="K4" s="50">
        <v>5</v>
      </c>
      <c r="L4" s="50">
        <v>6</v>
      </c>
      <c r="M4" s="50">
        <v>7</v>
      </c>
      <c r="N4" s="50">
        <v>8</v>
      </c>
      <c r="O4" s="50">
        <v>9</v>
      </c>
      <c r="P4" s="50">
        <v>10</v>
      </c>
      <c r="Q4" s="50">
        <v>11</v>
      </c>
      <c r="R4" s="50">
        <v>12</v>
      </c>
      <c r="S4" s="50">
        <v>13</v>
      </c>
      <c r="T4" s="50">
        <v>14</v>
      </c>
      <c r="U4" s="50">
        <v>15</v>
      </c>
      <c r="V4" s="50">
        <v>16</v>
      </c>
      <c r="W4" s="50">
        <v>17</v>
      </c>
      <c r="X4" s="50">
        <v>18</v>
      </c>
      <c r="Y4" s="50">
        <v>19</v>
      </c>
      <c r="Z4" s="50">
        <v>20</v>
      </c>
      <c r="AA4" s="50">
        <v>21</v>
      </c>
      <c r="AB4" s="50">
        <v>22</v>
      </c>
      <c r="AC4" s="50">
        <v>23</v>
      </c>
      <c r="AD4" s="50">
        <v>24</v>
      </c>
      <c r="AE4" s="50">
        <v>25</v>
      </c>
      <c r="AF4" s="50">
        <v>26</v>
      </c>
      <c r="AG4" s="50">
        <v>27</v>
      </c>
      <c r="AH4" s="50">
        <v>28</v>
      </c>
      <c r="AI4" s="50">
        <v>29</v>
      </c>
      <c r="AJ4" s="50">
        <v>30</v>
      </c>
      <c r="AK4" s="50">
        <v>31</v>
      </c>
      <c r="AL4" s="50">
        <v>32</v>
      </c>
      <c r="AM4" s="50">
        <v>33</v>
      </c>
      <c r="AN4" s="50">
        <v>34</v>
      </c>
      <c r="AO4" s="50">
        <v>35</v>
      </c>
      <c r="AP4" s="50">
        <v>36</v>
      </c>
      <c r="AQ4" s="50">
        <v>37</v>
      </c>
      <c r="AR4" s="50">
        <v>38</v>
      </c>
      <c r="AS4" s="50">
        <v>39</v>
      </c>
      <c r="AT4" s="50">
        <v>40</v>
      </c>
      <c r="AU4" s="50">
        <v>41</v>
      </c>
      <c r="AV4" s="50">
        <v>42</v>
      </c>
      <c r="AW4" s="50">
        <v>43</v>
      </c>
      <c r="AX4" s="50">
        <v>44</v>
      </c>
      <c r="AY4" s="50">
        <v>45</v>
      </c>
      <c r="AZ4" s="50">
        <v>46</v>
      </c>
      <c r="BA4" s="50">
        <v>47</v>
      </c>
      <c r="BB4" s="50">
        <v>48</v>
      </c>
      <c r="BC4" s="50">
        <v>49</v>
      </c>
      <c r="BD4" s="50">
        <v>50</v>
      </c>
      <c r="BE4" s="50">
        <v>51</v>
      </c>
      <c r="BF4" s="50">
        <v>52</v>
      </c>
      <c r="BG4" s="50">
        <v>53</v>
      </c>
      <c r="BH4" s="50">
        <v>54</v>
      </c>
      <c r="BI4" s="50">
        <v>55</v>
      </c>
      <c r="BJ4" s="50">
        <v>56</v>
      </c>
      <c r="BK4" s="50">
        <v>57</v>
      </c>
      <c r="BL4" s="50">
        <v>58</v>
      </c>
      <c r="BM4" s="50">
        <v>59</v>
      </c>
      <c r="BN4" s="50">
        <v>60</v>
      </c>
      <c r="BO4" s="50">
        <v>61</v>
      </c>
      <c r="BP4" s="50">
        <v>62</v>
      </c>
      <c r="BQ4" s="50">
        <v>63</v>
      </c>
      <c r="BR4" s="50">
        <v>64</v>
      </c>
      <c r="BS4" s="50">
        <v>65</v>
      </c>
      <c r="BT4" s="50">
        <v>66</v>
      </c>
      <c r="BU4" s="50">
        <v>67</v>
      </c>
      <c r="BV4" s="50">
        <v>68</v>
      </c>
      <c r="BW4" s="50">
        <v>69</v>
      </c>
      <c r="BX4" s="50">
        <v>70</v>
      </c>
      <c r="BY4" s="50">
        <v>71</v>
      </c>
      <c r="BZ4" s="50">
        <v>72</v>
      </c>
      <c r="CA4" s="50">
        <v>73</v>
      </c>
      <c r="CB4" s="50">
        <v>74</v>
      </c>
      <c r="CC4" s="50">
        <v>75</v>
      </c>
      <c r="CD4" s="50">
        <v>76</v>
      </c>
      <c r="CE4" s="50">
        <v>77</v>
      </c>
      <c r="CF4" s="50">
        <v>78</v>
      </c>
      <c r="CG4" s="50">
        <v>79</v>
      </c>
      <c r="CH4" s="50">
        <v>80</v>
      </c>
      <c r="CI4" s="50">
        <v>81</v>
      </c>
      <c r="CJ4" s="50">
        <v>82</v>
      </c>
      <c r="CK4" s="50">
        <v>83</v>
      </c>
      <c r="CL4" s="50">
        <v>84</v>
      </c>
      <c r="CM4" s="50">
        <v>85</v>
      </c>
      <c r="CN4" s="50">
        <v>86</v>
      </c>
      <c r="CO4" s="50">
        <v>87</v>
      </c>
      <c r="CP4" s="50">
        <v>88</v>
      </c>
      <c r="CQ4" s="50">
        <v>89</v>
      </c>
      <c r="CR4" s="50">
        <v>90</v>
      </c>
      <c r="CS4" s="50">
        <v>91</v>
      </c>
      <c r="CT4" s="50">
        <v>92</v>
      </c>
      <c r="CU4" s="50">
        <v>93</v>
      </c>
      <c r="CV4" s="50">
        <v>94</v>
      </c>
      <c r="CW4" s="50">
        <v>95</v>
      </c>
      <c r="CX4" s="50">
        <v>96</v>
      </c>
      <c r="CY4" s="50">
        <v>97</v>
      </c>
      <c r="CZ4" s="50">
        <v>98</v>
      </c>
      <c r="DA4" s="50">
        <v>99</v>
      </c>
      <c r="DB4" s="50">
        <v>100</v>
      </c>
      <c r="DC4" s="50">
        <v>101</v>
      </c>
      <c r="DD4" s="50">
        <v>102</v>
      </c>
      <c r="DE4" s="50">
        <v>103</v>
      </c>
      <c r="DF4" s="50">
        <v>104</v>
      </c>
      <c r="DG4" s="50">
        <v>105</v>
      </c>
      <c r="DH4" s="50">
        <v>106</v>
      </c>
      <c r="DI4" s="50">
        <v>107</v>
      </c>
      <c r="DJ4" s="50">
        <v>108</v>
      </c>
      <c r="DK4" s="50">
        <v>109</v>
      </c>
      <c r="DL4" s="50">
        <v>110</v>
      </c>
      <c r="DM4" s="50">
        <v>111</v>
      </c>
      <c r="DN4" s="50">
        <v>112</v>
      </c>
      <c r="DO4" s="50">
        <v>113</v>
      </c>
      <c r="DP4" s="50">
        <v>114</v>
      </c>
      <c r="DQ4" s="50">
        <v>115</v>
      </c>
      <c r="DR4" s="50">
        <v>116</v>
      </c>
      <c r="DS4" s="50">
        <v>117</v>
      </c>
      <c r="DT4" s="50">
        <v>118</v>
      </c>
      <c r="DU4" s="50">
        <v>119</v>
      </c>
      <c r="DV4" s="50">
        <v>120</v>
      </c>
      <c r="DW4" s="50">
        <v>121</v>
      </c>
      <c r="DX4" s="50">
        <v>122</v>
      </c>
      <c r="DY4" s="50">
        <v>123</v>
      </c>
      <c r="DZ4" s="50">
        <v>124</v>
      </c>
      <c r="EA4" s="50">
        <v>125</v>
      </c>
      <c r="EB4" s="50">
        <v>126</v>
      </c>
      <c r="EC4" s="50">
        <v>127</v>
      </c>
      <c r="ED4" s="50">
        <v>128</v>
      </c>
      <c r="EE4" s="50">
        <v>129</v>
      </c>
      <c r="EF4" s="50">
        <v>130</v>
      </c>
      <c r="EG4" s="50">
        <v>131</v>
      </c>
      <c r="EH4" s="50">
        <v>132</v>
      </c>
      <c r="EI4" s="50">
        <v>133</v>
      </c>
      <c r="EJ4" s="50">
        <v>134</v>
      </c>
      <c r="EK4" s="50">
        <v>135</v>
      </c>
      <c r="EL4" s="50">
        <v>136</v>
      </c>
      <c r="EM4" s="50">
        <v>137</v>
      </c>
      <c r="EN4" s="50">
        <v>138</v>
      </c>
      <c r="EO4" s="50">
        <v>139</v>
      </c>
      <c r="EP4" s="50">
        <v>140</v>
      </c>
      <c r="EQ4" s="50">
        <v>141</v>
      </c>
      <c r="ER4" s="50">
        <v>142</v>
      </c>
      <c r="ES4" s="50">
        <v>143</v>
      </c>
      <c r="ET4" s="50">
        <v>144</v>
      </c>
      <c r="EU4" s="50">
        <v>145</v>
      </c>
      <c r="EV4" s="50">
        <v>146</v>
      </c>
      <c r="EW4" s="50">
        <v>147</v>
      </c>
      <c r="EX4" s="50">
        <v>148</v>
      </c>
      <c r="EY4" s="50">
        <v>149</v>
      </c>
      <c r="EZ4" s="50">
        <v>150</v>
      </c>
      <c r="FA4" s="50">
        <v>151</v>
      </c>
      <c r="FB4" s="50">
        <v>152</v>
      </c>
      <c r="FC4" s="50">
        <v>153</v>
      </c>
      <c r="FD4" s="50">
        <v>154</v>
      </c>
      <c r="FE4" s="50">
        <v>155</v>
      </c>
      <c r="FF4" s="50">
        <v>156</v>
      </c>
      <c r="FG4" s="50">
        <v>157</v>
      </c>
      <c r="FH4" s="50">
        <v>158</v>
      </c>
      <c r="FI4" s="50">
        <v>159</v>
      </c>
      <c r="FJ4" s="50">
        <v>160</v>
      </c>
      <c r="FK4" s="50">
        <v>161</v>
      </c>
      <c r="FL4" s="50">
        <v>162</v>
      </c>
      <c r="FM4" s="50">
        <v>163</v>
      </c>
      <c r="FN4" s="50">
        <v>164</v>
      </c>
      <c r="FO4" s="50">
        <v>165</v>
      </c>
      <c r="FP4" s="50">
        <v>166</v>
      </c>
      <c r="FQ4" s="50">
        <v>167</v>
      </c>
      <c r="FR4" s="50">
        <v>168</v>
      </c>
      <c r="FS4" s="50">
        <v>169</v>
      </c>
      <c r="FT4" s="50">
        <v>170</v>
      </c>
      <c r="FU4" s="50">
        <v>171</v>
      </c>
      <c r="FV4" s="50">
        <v>172</v>
      </c>
      <c r="FW4" s="50">
        <v>173</v>
      </c>
      <c r="FX4" s="50">
        <v>174</v>
      </c>
      <c r="FY4" s="50">
        <v>175</v>
      </c>
      <c r="FZ4" s="50">
        <v>176</v>
      </c>
      <c r="GA4" s="50">
        <v>177</v>
      </c>
      <c r="GB4" s="50">
        <v>178</v>
      </c>
      <c r="GC4" s="50">
        <v>179</v>
      </c>
      <c r="GD4" s="50">
        <v>180</v>
      </c>
      <c r="GE4" s="50">
        <v>181</v>
      </c>
      <c r="GF4" s="50">
        <v>182</v>
      </c>
      <c r="GG4" s="50">
        <v>183</v>
      </c>
      <c r="GH4" s="50">
        <v>184</v>
      </c>
      <c r="GI4" s="50">
        <v>185</v>
      </c>
      <c r="GJ4" s="50">
        <v>186</v>
      </c>
      <c r="GK4" s="50">
        <v>187</v>
      </c>
      <c r="GL4" s="50">
        <v>188</v>
      </c>
      <c r="GM4" s="50">
        <v>189</v>
      </c>
      <c r="GN4" s="50">
        <v>190</v>
      </c>
      <c r="GO4" s="50">
        <v>191</v>
      </c>
      <c r="GP4" s="50">
        <v>192</v>
      </c>
      <c r="GQ4" s="50">
        <v>193</v>
      </c>
      <c r="GR4" s="50">
        <v>194</v>
      </c>
      <c r="GS4" s="50">
        <v>195</v>
      </c>
      <c r="GT4" s="50">
        <v>196</v>
      </c>
      <c r="GU4" s="50">
        <v>197</v>
      </c>
      <c r="GV4" s="50">
        <v>198</v>
      </c>
      <c r="GW4" s="50">
        <v>199</v>
      </c>
      <c r="GX4" s="50">
        <v>200</v>
      </c>
      <c r="GY4" s="50">
        <v>201</v>
      </c>
      <c r="GZ4" s="50">
        <v>202</v>
      </c>
      <c r="HA4" s="50">
        <v>203</v>
      </c>
      <c r="HB4" s="50">
        <v>204</v>
      </c>
      <c r="HC4" s="50">
        <v>205</v>
      </c>
      <c r="HD4" s="50">
        <v>206</v>
      </c>
      <c r="HE4" s="50">
        <v>207</v>
      </c>
      <c r="HF4" s="50">
        <v>208</v>
      </c>
      <c r="HG4" s="50">
        <v>209</v>
      </c>
      <c r="HH4" s="50">
        <v>210</v>
      </c>
      <c r="HI4" s="50">
        <v>211</v>
      </c>
      <c r="HJ4" s="50">
        <v>212</v>
      </c>
      <c r="HK4" s="50">
        <v>213</v>
      </c>
      <c r="HL4" s="50">
        <v>214</v>
      </c>
      <c r="HM4" s="50">
        <v>215</v>
      </c>
      <c r="HN4" s="50">
        <v>216</v>
      </c>
      <c r="HO4" s="50">
        <v>217</v>
      </c>
      <c r="HP4" s="50">
        <v>218</v>
      </c>
      <c r="HQ4" s="50">
        <v>219</v>
      </c>
      <c r="HR4" s="50">
        <v>220</v>
      </c>
      <c r="HS4" s="50">
        <v>221</v>
      </c>
      <c r="HT4" s="50">
        <v>222</v>
      </c>
      <c r="HU4" s="50">
        <v>223</v>
      </c>
      <c r="HV4" s="50">
        <v>224</v>
      </c>
      <c r="HW4" s="50">
        <v>225</v>
      </c>
      <c r="HX4" s="50">
        <v>226</v>
      </c>
      <c r="HY4" s="50">
        <v>227</v>
      </c>
      <c r="HZ4" s="50">
        <v>228</v>
      </c>
      <c r="IA4" s="50">
        <v>229</v>
      </c>
      <c r="IB4" s="50">
        <v>230</v>
      </c>
      <c r="IC4" s="50">
        <v>231</v>
      </c>
      <c r="ID4" s="50">
        <v>232</v>
      </c>
      <c r="IE4" s="50">
        <v>233</v>
      </c>
      <c r="IF4" s="50">
        <v>234</v>
      </c>
      <c r="IG4" s="50">
        <v>235</v>
      </c>
      <c r="IH4" s="50">
        <v>236</v>
      </c>
      <c r="II4" s="50">
        <v>237</v>
      </c>
      <c r="IJ4" s="50">
        <v>238</v>
      </c>
      <c r="IK4" s="50">
        <v>239</v>
      </c>
      <c r="IL4" s="50">
        <v>240</v>
      </c>
    </row>
    <row r="5" spans="2:246" ht="22.5" x14ac:dyDescent="0.25">
      <c r="B5" s="57" t="s">
        <v>59</v>
      </c>
      <c r="C5" s="58"/>
      <c r="D5" s="58"/>
      <c r="E5" s="58"/>
      <c r="F5" s="58"/>
      <c r="G5" s="65"/>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row>
    <row r="6" spans="2:246" ht="30" customHeight="1" x14ac:dyDescent="0.3">
      <c r="B6" s="51" t="s">
        <v>60</v>
      </c>
      <c r="C6" s="55">
        <v>1</v>
      </c>
      <c r="D6" s="55">
        <v>3</v>
      </c>
      <c r="E6" s="55">
        <v>1</v>
      </c>
      <c r="F6" s="55">
        <v>7</v>
      </c>
      <c r="G6" s="53"/>
      <c r="H6" s="53"/>
      <c r="I6" s="53"/>
      <c r="J6" s="53"/>
      <c r="K6" s="53"/>
      <c r="L6" s="53"/>
      <c r="M6" s="53"/>
      <c r="N6" s="53"/>
      <c r="O6" s="53"/>
      <c r="P6" s="53"/>
      <c r="Q6" s="53"/>
      <c r="R6" s="53"/>
      <c r="S6" s="53"/>
      <c r="T6" s="53"/>
      <c r="U6" s="53"/>
      <c r="V6" s="53"/>
      <c r="W6" s="53"/>
      <c r="X6" s="53"/>
      <c r="Y6" s="53"/>
      <c r="Z6" s="53"/>
    </row>
    <row r="7" spans="2:246" ht="30" customHeight="1" x14ac:dyDescent="0.3">
      <c r="B7" s="51" t="s">
        <v>61</v>
      </c>
      <c r="C7" s="55">
        <v>1</v>
      </c>
      <c r="D7" s="55">
        <v>1</v>
      </c>
      <c r="E7" s="55">
        <v>1</v>
      </c>
      <c r="F7" s="55">
        <v>7</v>
      </c>
      <c r="G7" s="53"/>
      <c r="H7" s="53"/>
      <c r="I7" s="53"/>
      <c r="J7" s="53"/>
      <c r="K7" s="53"/>
      <c r="L7" s="53"/>
      <c r="M7" s="53"/>
      <c r="N7" s="53"/>
      <c r="O7" s="53"/>
      <c r="P7" s="53"/>
      <c r="Q7" s="53"/>
      <c r="R7" s="53"/>
      <c r="S7" s="53"/>
      <c r="T7" s="53"/>
      <c r="U7" s="53"/>
      <c r="V7" s="53"/>
      <c r="W7" s="53"/>
      <c r="X7" s="53"/>
      <c r="Y7" s="53"/>
      <c r="Z7" s="53"/>
    </row>
    <row r="8" spans="2:246" ht="30" customHeight="1" x14ac:dyDescent="0.3">
      <c r="B8" s="51" t="s">
        <v>62</v>
      </c>
      <c r="C8" s="55">
        <v>1</v>
      </c>
      <c r="D8" s="55">
        <v>3</v>
      </c>
      <c r="E8" s="55">
        <v>1</v>
      </c>
      <c r="F8" s="55">
        <v>7</v>
      </c>
      <c r="G8" s="53"/>
      <c r="H8" s="53"/>
      <c r="I8" s="53"/>
      <c r="J8" s="53"/>
      <c r="K8" s="53"/>
      <c r="L8" s="53"/>
      <c r="M8" s="53"/>
      <c r="N8" s="53"/>
      <c r="O8" s="53"/>
      <c r="P8" s="53"/>
      <c r="Q8" s="53"/>
      <c r="R8" s="53"/>
      <c r="S8" s="53"/>
      <c r="T8" s="53"/>
      <c r="U8" s="53"/>
      <c r="V8" s="53"/>
      <c r="W8" s="53"/>
      <c r="X8" s="53"/>
      <c r="Y8" s="53"/>
      <c r="Z8" s="53"/>
    </row>
    <row r="9" spans="2:246" ht="30" customHeight="1" x14ac:dyDescent="0.3">
      <c r="B9" s="51" t="s">
        <v>63</v>
      </c>
      <c r="C9" s="55">
        <v>8</v>
      </c>
      <c r="D9" s="55">
        <v>1</v>
      </c>
      <c r="E9" s="55">
        <v>8</v>
      </c>
      <c r="F9" s="55">
        <v>7</v>
      </c>
      <c r="G9" s="53"/>
      <c r="H9" s="53"/>
      <c r="I9" s="53"/>
      <c r="J9" s="53"/>
      <c r="K9" s="53"/>
      <c r="L9" s="53"/>
      <c r="M9" s="53"/>
      <c r="N9" s="53"/>
      <c r="O9" s="53"/>
      <c r="P9" s="53"/>
      <c r="Q9" s="53"/>
      <c r="R9" s="53"/>
      <c r="S9" s="53"/>
      <c r="T9" s="53"/>
      <c r="U9" s="53"/>
      <c r="V9" s="53"/>
      <c r="W9" s="53"/>
      <c r="X9" s="53"/>
      <c r="Y9" s="53"/>
      <c r="Z9" s="53"/>
    </row>
    <row r="10" spans="2:246" ht="38.25" customHeight="1" x14ac:dyDescent="0.3">
      <c r="B10" s="51" t="s">
        <v>64</v>
      </c>
      <c r="C10" s="55">
        <v>8</v>
      </c>
      <c r="D10" s="55">
        <v>3</v>
      </c>
      <c r="E10" s="55">
        <v>8</v>
      </c>
      <c r="F10" s="55">
        <v>7</v>
      </c>
      <c r="G10" s="53"/>
      <c r="H10" s="53"/>
      <c r="I10" s="53"/>
      <c r="J10" s="53"/>
      <c r="K10" s="53"/>
      <c r="L10" s="53"/>
      <c r="M10" s="53"/>
      <c r="N10" s="53"/>
      <c r="O10" s="53"/>
      <c r="P10" s="53"/>
      <c r="Q10" s="53"/>
      <c r="R10" s="53"/>
      <c r="S10" s="53"/>
      <c r="T10" s="53"/>
      <c r="U10" s="53"/>
      <c r="V10" s="53"/>
      <c r="W10" s="53"/>
      <c r="X10" s="53"/>
      <c r="Y10" s="53"/>
      <c r="Z10" s="53"/>
    </row>
    <row r="11" spans="2:246" ht="31.5" customHeight="1" x14ac:dyDescent="0.3">
      <c r="B11" s="51" t="s">
        <v>65</v>
      </c>
      <c r="C11" s="55">
        <v>8</v>
      </c>
      <c r="D11" s="55">
        <v>7</v>
      </c>
      <c r="E11" s="55">
        <v>8</v>
      </c>
      <c r="F11" s="55">
        <v>14</v>
      </c>
      <c r="G11" s="53"/>
      <c r="H11" s="53"/>
      <c r="I11" s="53"/>
      <c r="J11" s="53"/>
      <c r="K11" s="53"/>
      <c r="L11" s="53"/>
      <c r="M11" s="53"/>
      <c r="N11" s="53"/>
      <c r="O11" s="53"/>
      <c r="P11" s="53"/>
      <c r="Q11" s="53"/>
      <c r="R11" s="53"/>
      <c r="S11" s="53"/>
      <c r="T11" s="53"/>
      <c r="U11" s="53"/>
      <c r="V11" s="53"/>
      <c r="W11" s="53"/>
      <c r="X11" s="53"/>
      <c r="Y11" s="53"/>
      <c r="Z11" s="53"/>
    </row>
    <row r="12" spans="2:246" ht="30" customHeight="1" x14ac:dyDescent="0.3">
      <c r="B12" s="51" t="s">
        <v>66</v>
      </c>
      <c r="C12" s="55">
        <v>22</v>
      </c>
      <c r="D12" s="55">
        <v>15</v>
      </c>
      <c r="E12" s="55">
        <v>22</v>
      </c>
      <c r="F12" s="55">
        <v>30</v>
      </c>
      <c r="G12" s="53"/>
      <c r="H12" s="53"/>
      <c r="I12" s="53"/>
      <c r="J12" s="53"/>
      <c r="K12" s="53"/>
      <c r="L12" s="53"/>
      <c r="M12" s="53"/>
      <c r="N12" s="53"/>
      <c r="O12" s="53"/>
      <c r="P12" s="53"/>
      <c r="Q12" s="53"/>
      <c r="R12" s="53"/>
      <c r="S12" s="53"/>
      <c r="T12" s="53"/>
      <c r="U12" s="53"/>
      <c r="V12" s="53"/>
      <c r="W12" s="53"/>
      <c r="X12" s="53"/>
      <c r="Y12" s="53"/>
      <c r="Z12" s="53"/>
    </row>
    <row r="13" spans="2:246" ht="31.5" customHeight="1" x14ac:dyDescent="0.3">
      <c r="B13" s="51" t="s">
        <v>67</v>
      </c>
      <c r="C13" s="55">
        <v>30</v>
      </c>
      <c r="D13" s="55">
        <v>30</v>
      </c>
      <c r="E13" s="55">
        <v>30</v>
      </c>
      <c r="F13" s="55">
        <v>60</v>
      </c>
      <c r="G13" s="53"/>
      <c r="H13" s="53"/>
      <c r="I13" s="53"/>
      <c r="J13" s="53"/>
      <c r="K13" s="53"/>
      <c r="L13" s="53"/>
      <c r="M13" s="53"/>
      <c r="N13" s="53"/>
      <c r="O13" s="53"/>
      <c r="P13" s="53"/>
      <c r="Q13" s="53"/>
      <c r="R13" s="53"/>
      <c r="S13" s="53"/>
      <c r="T13" s="53"/>
      <c r="U13" s="53"/>
      <c r="V13" s="53"/>
      <c r="W13" s="53"/>
      <c r="X13" s="53"/>
      <c r="Y13" s="53"/>
      <c r="Z13" s="53"/>
    </row>
    <row r="14" spans="2:246" ht="17.25" x14ac:dyDescent="0.3">
      <c r="B14" s="51" t="s">
        <v>68</v>
      </c>
      <c r="C14" s="55">
        <v>50</v>
      </c>
      <c r="D14" s="55">
        <v>20</v>
      </c>
      <c r="E14" s="55">
        <v>50</v>
      </c>
      <c r="F14" s="55">
        <v>40</v>
      </c>
      <c r="G14" s="53"/>
      <c r="H14" s="53"/>
      <c r="I14" s="53"/>
      <c r="J14" s="53"/>
      <c r="K14" s="53"/>
      <c r="L14" s="53"/>
      <c r="M14" s="53"/>
      <c r="N14" s="53"/>
      <c r="O14" s="53"/>
      <c r="P14" s="53"/>
      <c r="Q14" s="53"/>
      <c r="R14" s="53"/>
      <c r="S14" s="53"/>
      <c r="T14" s="53"/>
      <c r="U14" s="53"/>
      <c r="V14" s="53"/>
      <c r="W14" s="53"/>
      <c r="X14" s="53"/>
      <c r="Y14" s="53"/>
      <c r="Z14" s="53"/>
    </row>
    <row r="15" spans="2:246" ht="24" customHeight="1" x14ac:dyDescent="0.3">
      <c r="B15" s="51" t="s">
        <v>69</v>
      </c>
      <c r="C15" s="55">
        <v>80</v>
      </c>
      <c r="D15" s="55">
        <v>10</v>
      </c>
      <c r="E15" s="55">
        <v>80</v>
      </c>
      <c r="F15" s="55">
        <v>20</v>
      </c>
      <c r="G15" s="53"/>
      <c r="H15" s="53"/>
      <c r="I15" s="53"/>
      <c r="J15" s="53"/>
      <c r="K15" s="53"/>
      <c r="L15" s="53"/>
      <c r="M15" s="53"/>
      <c r="N15" s="53"/>
      <c r="O15" s="53"/>
      <c r="P15" s="53"/>
      <c r="Q15" s="53"/>
      <c r="R15" s="53"/>
      <c r="S15" s="53"/>
      <c r="T15" s="53"/>
      <c r="U15" s="53"/>
      <c r="V15" s="53"/>
      <c r="W15" s="53"/>
      <c r="X15" s="53"/>
      <c r="Y15" s="53"/>
      <c r="Z15" s="53"/>
    </row>
    <row r="16" spans="2:246" ht="17.25" x14ac:dyDescent="0.3">
      <c r="B16" s="51"/>
      <c r="C16" s="55"/>
      <c r="D16" s="55"/>
      <c r="E16" s="55"/>
      <c r="F16" s="55"/>
      <c r="G16" s="53"/>
      <c r="H16" s="53"/>
      <c r="I16" s="53"/>
      <c r="J16" s="53"/>
      <c r="K16" s="53"/>
      <c r="L16" s="53"/>
      <c r="M16" s="53"/>
      <c r="N16" s="53"/>
      <c r="O16" s="53"/>
      <c r="P16" s="53"/>
      <c r="Q16" s="53"/>
      <c r="R16" s="53"/>
      <c r="S16" s="53"/>
      <c r="T16" s="53"/>
      <c r="U16" s="53"/>
      <c r="V16" s="53"/>
      <c r="W16" s="53"/>
      <c r="X16" s="53"/>
      <c r="Y16" s="53"/>
      <c r="Z16" s="53"/>
    </row>
    <row r="17" spans="2:26" ht="34.5" customHeight="1" x14ac:dyDescent="0.25">
      <c r="B17" s="57" t="s">
        <v>70</v>
      </c>
      <c r="C17" s="55"/>
      <c r="D17" s="55"/>
      <c r="E17" s="55"/>
      <c r="F17" s="55"/>
      <c r="G17" s="53"/>
      <c r="H17" s="53"/>
      <c r="I17" s="53"/>
      <c r="J17" s="53"/>
      <c r="K17" s="53"/>
      <c r="L17" s="53"/>
      <c r="M17" s="53"/>
      <c r="N17" s="53"/>
      <c r="O17" s="53"/>
      <c r="P17" s="53"/>
      <c r="Q17" s="53"/>
      <c r="R17" s="53"/>
      <c r="S17" s="53"/>
      <c r="T17" s="53"/>
      <c r="U17" s="53"/>
      <c r="V17" s="53"/>
      <c r="W17" s="53"/>
      <c r="X17" s="53"/>
      <c r="Y17" s="53"/>
      <c r="Z17" s="53"/>
    </row>
    <row r="18" spans="2:26" ht="29.25" customHeight="1" x14ac:dyDescent="0.3">
      <c r="B18" s="51" t="s">
        <v>71</v>
      </c>
      <c r="C18" s="56">
        <v>70</v>
      </c>
      <c r="D18" s="55">
        <v>8</v>
      </c>
      <c r="E18" s="55">
        <v>70</v>
      </c>
      <c r="F18" s="55">
        <v>20</v>
      </c>
      <c r="G18" s="53"/>
      <c r="H18" s="53"/>
      <c r="I18" s="53"/>
      <c r="J18" s="53"/>
      <c r="K18" s="53"/>
      <c r="L18" s="53"/>
      <c r="M18" s="53"/>
      <c r="N18" s="53"/>
      <c r="O18" s="53"/>
      <c r="P18" s="53"/>
      <c r="Q18" s="53"/>
      <c r="R18" s="53"/>
      <c r="S18" s="53"/>
      <c r="T18" s="53"/>
      <c r="U18" s="53"/>
      <c r="V18" s="53"/>
      <c r="W18" s="53"/>
      <c r="X18" s="53"/>
      <c r="Y18" s="53"/>
      <c r="Z18" s="53"/>
    </row>
    <row r="19" spans="2:26" ht="31.5" customHeight="1" x14ac:dyDescent="0.3">
      <c r="B19" s="51" t="s">
        <v>72</v>
      </c>
      <c r="C19" s="55">
        <v>170</v>
      </c>
      <c r="D19" s="55">
        <v>3</v>
      </c>
      <c r="E19" s="55">
        <v>170</v>
      </c>
      <c r="F19" s="55">
        <v>5</v>
      </c>
      <c r="G19" s="53"/>
      <c r="H19" s="53"/>
      <c r="I19" s="53"/>
      <c r="J19" s="53"/>
      <c r="K19" s="53"/>
      <c r="L19" s="53"/>
      <c r="M19" s="53"/>
      <c r="N19" s="53"/>
      <c r="O19" s="53"/>
      <c r="P19" s="53"/>
      <c r="Q19" s="53"/>
      <c r="R19" s="53"/>
      <c r="S19" s="53"/>
      <c r="T19" s="53"/>
      <c r="U19" s="53"/>
      <c r="V19" s="53"/>
      <c r="W19" s="53"/>
      <c r="X19" s="53"/>
      <c r="Y19" s="53"/>
      <c r="Z19" s="53"/>
    </row>
    <row r="20" spans="2:26" ht="30" customHeight="1" x14ac:dyDescent="0.3">
      <c r="B20" s="51" t="s">
        <v>73</v>
      </c>
      <c r="C20" s="55">
        <v>180</v>
      </c>
      <c r="D20" s="55">
        <v>11</v>
      </c>
      <c r="E20" s="55">
        <v>180</v>
      </c>
      <c r="F20" s="55">
        <v>20</v>
      </c>
      <c r="G20" s="53"/>
      <c r="H20" s="53"/>
      <c r="I20" s="53"/>
      <c r="J20" s="53"/>
      <c r="K20" s="53"/>
      <c r="L20" s="53"/>
      <c r="M20" s="53"/>
      <c r="N20" s="53"/>
      <c r="O20" s="53"/>
      <c r="P20" s="53"/>
      <c r="Q20" s="53"/>
      <c r="R20" s="53"/>
      <c r="S20" s="53"/>
      <c r="T20" s="53"/>
      <c r="U20" s="53"/>
      <c r="V20" s="53"/>
      <c r="W20" s="53"/>
      <c r="X20" s="53"/>
      <c r="Y20" s="53"/>
      <c r="Z20" s="53"/>
    </row>
    <row r="21" spans="2:26" ht="30" customHeight="1" x14ac:dyDescent="0.3">
      <c r="B21" s="51" t="s">
        <v>74</v>
      </c>
      <c r="C21" s="55">
        <v>180</v>
      </c>
      <c r="D21" s="55">
        <v>30</v>
      </c>
      <c r="E21" s="55">
        <v>180</v>
      </c>
      <c r="F21" s="55">
        <v>50</v>
      </c>
      <c r="G21" s="53"/>
      <c r="H21" s="53"/>
      <c r="I21" s="53"/>
      <c r="J21" s="53"/>
      <c r="K21" s="53"/>
      <c r="L21" s="53"/>
      <c r="M21" s="53"/>
      <c r="N21" s="53"/>
      <c r="O21" s="53"/>
      <c r="P21" s="53"/>
      <c r="Q21" s="53"/>
      <c r="R21" s="53"/>
      <c r="S21" s="53"/>
      <c r="T21" s="53"/>
      <c r="U21" s="53"/>
      <c r="V21" s="53"/>
      <c r="W21" s="53"/>
      <c r="X21" s="53"/>
      <c r="Y21" s="53"/>
      <c r="Z21" s="53"/>
    </row>
    <row r="22" spans="2:26" ht="30" customHeight="1" x14ac:dyDescent="0.3">
      <c r="B22" s="51"/>
      <c r="C22" s="55"/>
      <c r="D22" s="55"/>
      <c r="E22" s="55"/>
      <c r="F22" s="55"/>
      <c r="G22" s="53"/>
      <c r="H22" s="53"/>
      <c r="I22" s="53"/>
      <c r="J22" s="53"/>
      <c r="K22" s="53"/>
      <c r="L22" s="53"/>
      <c r="M22" s="53"/>
      <c r="N22" s="53"/>
      <c r="O22" s="53"/>
      <c r="P22" s="53"/>
      <c r="Q22" s="53"/>
      <c r="R22" s="53"/>
      <c r="S22" s="53"/>
      <c r="T22" s="53"/>
      <c r="U22" s="53"/>
      <c r="V22" s="53"/>
      <c r="W22" s="53"/>
      <c r="X22" s="53"/>
      <c r="Y22" s="53"/>
      <c r="Z22" s="53"/>
    </row>
    <row r="23" spans="2:26" ht="30" customHeight="1" x14ac:dyDescent="0.3">
      <c r="B23" s="51"/>
      <c r="C23" s="55"/>
      <c r="D23" s="55"/>
      <c r="E23" s="55"/>
      <c r="F23" s="55"/>
      <c r="G23" s="53"/>
      <c r="H23" s="53"/>
      <c r="I23" s="53"/>
      <c r="J23" s="53"/>
      <c r="K23" s="53"/>
      <c r="L23" s="53"/>
      <c r="M23" s="53"/>
      <c r="N23" s="53"/>
      <c r="O23" s="53"/>
      <c r="P23" s="53"/>
      <c r="Q23" s="53"/>
      <c r="R23" s="53"/>
      <c r="S23" s="53"/>
      <c r="T23" s="53"/>
      <c r="U23" s="53"/>
      <c r="V23" s="53"/>
      <c r="W23" s="53"/>
      <c r="X23" s="53"/>
      <c r="Y23" s="53"/>
      <c r="Z23" s="53"/>
    </row>
    <row r="24" spans="2:26" ht="30" customHeight="1" x14ac:dyDescent="0.3">
      <c r="B24" s="51"/>
      <c r="C24" s="55"/>
      <c r="D24" s="55"/>
      <c r="E24" s="55"/>
      <c r="F24" s="55"/>
      <c r="G24" s="53"/>
      <c r="H24" s="53"/>
      <c r="I24" s="53"/>
      <c r="J24" s="53"/>
      <c r="K24" s="53"/>
      <c r="L24" s="53"/>
      <c r="M24" s="53"/>
      <c r="N24" s="53"/>
      <c r="O24" s="53"/>
      <c r="P24" s="53"/>
      <c r="Q24" s="53"/>
      <c r="R24" s="53"/>
      <c r="S24" s="53"/>
      <c r="T24" s="53"/>
      <c r="U24" s="53"/>
      <c r="V24" s="53"/>
      <c r="W24" s="53"/>
      <c r="X24" s="53"/>
      <c r="Y24" s="53"/>
      <c r="Z24" s="53"/>
    </row>
    <row r="25" spans="2:26" ht="30" customHeight="1" x14ac:dyDescent="0.3">
      <c r="B25" s="51"/>
      <c r="C25" s="55"/>
      <c r="D25" s="55"/>
      <c r="E25" s="55"/>
      <c r="F25" s="55"/>
      <c r="G25" s="53"/>
      <c r="H25" s="53"/>
      <c r="I25" s="53"/>
      <c r="J25" s="53"/>
      <c r="K25" s="53"/>
      <c r="L25" s="53"/>
      <c r="M25" s="53"/>
      <c r="N25" s="53"/>
      <c r="O25" s="53"/>
      <c r="P25" s="53"/>
      <c r="Q25" s="53"/>
      <c r="R25" s="53"/>
      <c r="S25" s="53"/>
      <c r="T25" s="53"/>
      <c r="U25" s="53"/>
      <c r="V25" s="53"/>
      <c r="W25" s="53"/>
      <c r="X25" s="53"/>
      <c r="Y25" s="53"/>
      <c r="Z25" s="53"/>
    </row>
    <row r="26" spans="2:26" ht="30" customHeight="1" x14ac:dyDescent="0.3">
      <c r="B26" s="51"/>
      <c r="C26" s="55"/>
      <c r="D26" s="55"/>
      <c r="E26" s="55"/>
      <c r="F26" s="55"/>
      <c r="G26" s="53"/>
      <c r="H26" s="53"/>
      <c r="I26" s="53"/>
      <c r="J26" s="53"/>
      <c r="K26" s="53"/>
      <c r="L26" s="53"/>
      <c r="M26" s="53"/>
      <c r="N26" s="53"/>
      <c r="O26" s="53"/>
      <c r="P26" s="53"/>
      <c r="Q26" s="53"/>
      <c r="R26" s="53"/>
      <c r="S26" s="53"/>
      <c r="T26" s="53"/>
      <c r="U26" s="53"/>
      <c r="V26" s="53"/>
      <c r="W26" s="53"/>
      <c r="X26" s="53"/>
      <c r="Y26" s="53"/>
      <c r="Z26" s="53"/>
    </row>
    <row r="27" spans="2:26" ht="30" customHeight="1" x14ac:dyDescent="0.3">
      <c r="B27" s="51"/>
      <c r="C27" s="55"/>
      <c r="D27" s="55"/>
      <c r="E27" s="55"/>
      <c r="F27" s="55"/>
      <c r="G27" s="53"/>
      <c r="H27" s="53"/>
      <c r="I27" s="53"/>
      <c r="J27" s="53"/>
      <c r="K27" s="53"/>
      <c r="L27" s="53"/>
      <c r="M27" s="53"/>
      <c r="N27" s="53"/>
      <c r="O27" s="53"/>
      <c r="P27" s="53"/>
      <c r="Q27" s="53"/>
      <c r="R27" s="53"/>
      <c r="S27" s="53"/>
      <c r="T27" s="53"/>
      <c r="U27" s="53"/>
      <c r="V27" s="53"/>
      <c r="W27" s="53"/>
      <c r="X27" s="53"/>
      <c r="Y27" s="53"/>
      <c r="Z27" s="53"/>
    </row>
    <row r="28" spans="2:26" ht="30" customHeight="1" x14ac:dyDescent="0.3">
      <c r="B28" s="51"/>
      <c r="C28" s="55"/>
      <c r="D28" s="55"/>
      <c r="E28" s="55"/>
      <c r="F28" s="55"/>
      <c r="G28" s="53"/>
      <c r="H28" s="53"/>
      <c r="I28" s="53"/>
      <c r="J28" s="53"/>
      <c r="K28" s="53"/>
      <c r="L28" s="53"/>
      <c r="M28" s="53"/>
      <c r="N28" s="53"/>
      <c r="O28" s="53"/>
      <c r="P28" s="53"/>
      <c r="Q28" s="53"/>
      <c r="R28" s="53"/>
      <c r="S28" s="53"/>
      <c r="T28" s="53"/>
      <c r="U28" s="53"/>
      <c r="V28" s="53"/>
      <c r="W28" s="53"/>
      <c r="X28" s="53"/>
      <c r="Y28" s="53"/>
      <c r="Z28" s="53"/>
    </row>
    <row r="29" spans="2:26" ht="30" customHeight="1" x14ac:dyDescent="0.3">
      <c r="B29" s="51"/>
      <c r="C29" s="55"/>
      <c r="D29" s="55"/>
      <c r="E29" s="55"/>
      <c r="F29" s="55"/>
      <c r="G29" s="53"/>
      <c r="H29" s="53"/>
      <c r="I29" s="53"/>
      <c r="J29" s="53"/>
      <c r="K29" s="53"/>
      <c r="L29" s="53"/>
      <c r="M29" s="53"/>
      <c r="N29" s="53"/>
      <c r="O29" s="53"/>
      <c r="P29" s="53"/>
      <c r="Q29" s="53"/>
      <c r="R29" s="53"/>
      <c r="S29" s="53"/>
      <c r="T29" s="53"/>
      <c r="U29" s="53"/>
      <c r="V29" s="53"/>
      <c r="W29" s="53"/>
      <c r="X29" s="53"/>
      <c r="Y29" s="53"/>
      <c r="Z29" s="53"/>
    </row>
    <row r="30" spans="2:26" ht="30" customHeight="1" x14ac:dyDescent="0.3">
      <c r="B30" s="51"/>
      <c r="C30" s="55"/>
      <c r="D30" s="55"/>
      <c r="E30" s="55"/>
      <c r="F30" s="55"/>
      <c r="G30" s="53"/>
      <c r="H30" s="53"/>
      <c r="I30" s="53"/>
      <c r="J30" s="53"/>
      <c r="K30" s="53"/>
      <c r="L30" s="53"/>
      <c r="M30" s="53"/>
      <c r="N30" s="53"/>
      <c r="O30" s="53"/>
      <c r="P30" s="53"/>
      <c r="Q30" s="53"/>
      <c r="R30" s="53"/>
      <c r="S30" s="53"/>
      <c r="T30" s="53"/>
      <c r="U30" s="53"/>
      <c r="V30" s="53"/>
      <c r="W30" s="53"/>
      <c r="X30" s="53"/>
      <c r="Y30" s="53"/>
      <c r="Z30" s="53"/>
    </row>
    <row r="31" spans="2:26" ht="30" customHeight="1" x14ac:dyDescent="0.3">
      <c r="B31" s="51"/>
      <c r="C31" s="55"/>
      <c r="D31" s="55"/>
      <c r="E31" s="55"/>
      <c r="F31" s="55"/>
      <c r="G31" s="53"/>
      <c r="H31" s="53"/>
      <c r="I31" s="53"/>
      <c r="J31" s="53"/>
      <c r="K31" s="53"/>
      <c r="L31" s="53"/>
      <c r="M31" s="53"/>
      <c r="N31" s="53"/>
      <c r="O31" s="53"/>
      <c r="P31" s="53"/>
      <c r="Q31" s="53"/>
      <c r="R31" s="53"/>
      <c r="S31" s="53"/>
      <c r="T31" s="53"/>
      <c r="U31" s="53"/>
      <c r="V31" s="53"/>
      <c r="W31" s="53"/>
      <c r="X31" s="53"/>
      <c r="Y31" s="53"/>
      <c r="Z31" s="53"/>
    </row>
    <row r="32" spans="2:26" ht="30" customHeight="1" x14ac:dyDescent="0.3">
      <c r="B32" s="51"/>
      <c r="C32" s="55"/>
      <c r="D32" s="55"/>
      <c r="E32" s="55"/>
      <c r="F32" s="55"/>
      <c r="G32" s="53"/>
      <c r="H32" s="53"/>
      <c r="I32" s="53"/>
      <c r="J32" s="53"/>
      <c r="K32" s="53"/>
      <c r="L32" s="53"/>
      <c r="M32" s="53"/>
      <c r="N32" s="53"/>
      <c r="O32" s="53"/>
      <c r="P32" s="53"/>
      <c r="Q32" s="53"/>
      <c r="R32" s="53"/>
      <c r="S32" s="53"/>
      <c r="T32" s="53"/>
      <c r="U32" s="53"/>
      <c r="V32" s="53"/>
      <c r="W32" s="53"/>
      <c r="X32" s="53"/>
      <c r="Y32" s="53"/>
      <c r="Z32" s="53"/>
    </row>
    <row r="33" spans="2:26" ht="30" customHeight="1" x14ac:dyDescent="0.3">
      <c r="B33" s="51"/>
      <c r="C33" s="55"/>
      <c r="D33" s="55"/>
      <c r="E33" s="55"/>
      <c r="F33" s="55"/>
      <c r="G33" s="53"/>
      <c r="H33" s="53"/>
      <c r="I33" s="53"/>
      <c r="J33" s="53"/>
      <c r="K33" s="53"/>
      <c r="L33" s="53"/>
      <c r="M33" s="53"/>
      <c r="N33" s="53"/>
      <c r="O33" s="53"/>
      <c r="P33" s="53"/>
      <c r="Q33" s="53"/>
      <c r="R33" s="53"/>
      <c r="S33" s="53"/>
      <c r="T33" s="53"/>
      <c r="U33" s="53"/>
      <c r="V33" s="53"/>
      <c r="W33" s="53"/>
      <c r="X33" s="53"/>
      <c r="Y33" s="53"/>
      <c r="Z33" s="53"/>
    </row>
  </sheetData>
  <mergeCells count="9">
    <mergeCell ref="H2:L2"/>
    <mergeCell ref="N2:Q2"/>
    <mergeCell ref="S2:V2"/>
    <mergeCell ref="X2:AD2"/>
    <mergeCell ref="B3:B4"/>
    <mergeCell ref="C3:C4"/>
    <mergeCell ref="D3:D4"/>
    <mergeCell ref="E3:E4"/>
    <mergeCell ref="F3:F4"/>
  </mergeCells>
  <conditionalFormatting sqref="G6:DI33">
    <cfRule type="expression" dxfId="132" priority="126">
      <formula>PercentualeCompletamento</formula>
    </cfRule>
    <cfRule type="expression" dxfId="131" priority="127">
      <formula>PercentualeCompletamentoOltre</formula>
    </cfRule>
    <cfRule type="expression" dxfId="130" priority="128">
      <formula>Effettivo</formula>
    </cfRule>
    <cfRule type="expression" dxfId="129" priority="129">
      <formula>EffettivoOltre</formula>
    </cfRule>
    <cfRule type="expression" dxfId="128" priority="130">
      <formula>Piano</formula>
    </cfRule>
    <cfRule type="expression" dxfId="127" priority="131">
      <formula>G$4=periodo_selezionato</formula>
    </cfRule>
    <cfRule type="expression" dxfId="126" priority="132">
      <formula>MOD(COLUMN(),2)</formula>
    </cfRule>
    <cfRule type="expression" dxfId="125" priority="133">
      <formula>MOD(COLUMN(),2)=0</formula>
    </cfRule>
  </conditionalFormatting>
  <conditionalFormatting sqref="B34:BN34">
    <cfRule type="expression" dxfId="124" priority="125">
      <formula>TRUE</formula>
    </cfRule>
  </conditionalFormatting>
  <conditionalFormatting sqref="G4:BN5">
    <cfRule type="expression" dxfId="123" priority="124">
      <formula>G$4=periodo_selezionato</formula>
    </cfRule>
  </conditionalFormatting>
  <conditionalFormatting sqref="G4:GD4">
    <cfRule type="expression" dxfId="122" priority="123">
      <formula>G$4=periodo_selezionato</formula>
    </cfRule>
  </conditionalFormatting>
  <conditionalFormatting sqref="DJ6:EG33">
    <cfRule type="expression" dxfId="121" priority="115">
      <formula>PercentualeCompletamento</formula>
    </cfRule>
    <cfRule type="expression" dxfId="120" priority="116">
      <formula>PercentualeCompletamentoOltre</formula>
    </cfRule>
    <cfRule type="expression" dxfId="119" priority="117">
      <formula>Effettivo</formula>
    </cfRule>
    <cfRule type="expression" dxfId="118" priority="118">
      <formula>EffettivoOltre</formula>
    </cfRule>
    <cfRule type="expression" dxfId="117" priority="119">
      <formula>Piano</formula>
    </cfRule>
    <cfRule type="expression" dxfId="116" priority="120">
      <formula>DJ$4=periodo_selezionato</formula>
    </cfRule>
    <cfRule type="expression" dxfId="115" priority="121">
      <formula>MOD(COLUMN(),2)</formula>
    </cfRule>
    <cfRule type="expression" dxfId="114" priority="122">
      <formula>MOD(COLUMN(),2)=0</formula>
    </cfRule>
  </conditionalFormatting>
  <conditionalFormatting sqref="EH6:FE33">
    <cfRule type="expression" dxfId="113" priority="107">
      <formula>PercentualeCompletamento</formula>
    </cfRule>
    <cfRule type="expression" dxfId="112" priority="108">
      <formula>PercentualeCompletamentoOltre</formula>
    </cfRule>
    <cfRule type="expression" dxfId="111" priority="109">
      <formula>Effettivo</formula>
    </cfRule>
    <cfRule type="expression" dxfId="110" priority="110">
      <formula>EffettivoOltre</formula>
    </cfRule>
    <cfRule type="expression" dxfId="109" priority="111">
      <formula>Piano</formula>
    </cfRule>
    <cfRule type="expression" dxfId="108" priority="112">
      <formula>EH$4=periodo_selezionato</formula>
    </cfRule>
    <cfRule type="expression" dxfId="107" priority="113">
      <formula>MOD(COLUMN(),2)</formula>
    </cfRule>
    <cfRule type="expression" dxfId="106" priority="114">
      <formula>MOD(COLUMN(),2)=0</formula>
    </cfRule>
  </conditionalFormatting>
  <conditionalFormatting sqref="FF6:GC33">
    <cfRule type="expression" dxfId="105" priority="99">
      <formula>PercentualeCompletamento</formula>
    </cfRule>
    <cfRule type="expression" dxfId="104" priority="100">
      <formula>PercentualeCompletamentoOltre</formula>
    </cfRule>
    <cfRule type="expression" dxfId="103" priority="101">
      <formula>Effettivo</formula>
    </cfRule>
    <cfRule type="expression" dxfId="102" priority="102">
      <formula>EffettivoOltre</formula>
    </cfRule>
    <cfRule type="expression" dxfId="101" priority="103">
      <formula>Piano</formula>
    </cfRule>
    <cfRule type="expression" dxfId="100" priority="104">
      <formula>FF$4=periodo_selezionato</formula>
    </cfRule>
    <cfRule type="expression" dxfId="99" priority="105">
      <formula>MOD(COLUMN(),2)</formula>
    </cfRule>
    <cfRule type="expression" dxfId="98" priority="106">
      <formula>MOD(COLUMN(),2)=0</formula>
    </cfRule>
  </conditionalFormatting>
  <conditionalFormatting sqref="GE4:HH4">
    <cfRule type="expression" dxfId="97" priority="98">
      <formula>GE$4=periodo_selezionato</formula>
    </cfRule>
  </conditionalFormatting>
  <conditionalFormatting sqref="GE6:GU33">
    <cfRule type="expression" dxfId="96" priority="90">
      <formula>PercentualeCompletamento</formula>
    </cfRule>
    <cfRule type="expression" dxfId="95" priority="91">
      <formula>PercentualeCompletamentoOltre</formula>
    </cfRule>
    <cfRule type="expression" dxfId="94" priority="92">
      <formula>Effettivo</formula>
    </cfRule>
    <cfRule type="expression" dxfId="93" priority="93">
      <formula>EffettivoOltre</formula>
    </cfRule>
    <cfRule type="expression" dxfId="92" priority="94">
      <formula>Piano</formula>
    </cfRule>
    <cfRule type="expression" dxfId="91" priority="95">
      <formula>GE$4=periodo_selezionato</formula>
    </cfRule>
    <cfRule type="expression" dxfId="90" priority="96">
      <formula>MOD(COLUMN(),2)</formula>
    </cfRule>
    <cfRule type="expression" dxfId="89" priority="97">
      <formula>MOD(COLUMN(),2)=0</formula>
    </cfRule>
  </conditionalFormatting>
  <conditionalFormatting sqref="GW6:HM33">
    <cfRule type="expression" dxfId="88" priority="82">
      <formula>PercentualeCompletamento</formula>
    </cfRule>
    <cfRule type="expression" dxfId="87" priority="83">
      <formula>PercentualeCompletamentoOltre</formula>
    </cfRule>
    <cfRule type="expression" dxfId="86" priority="84">
      <formula>Effettivo</formula>
    </cfRule>
    <cfRule type="expression" dxfId="85" priority="85">
      <formula>EffettivoOltre</formula>
    </cfRule>
    <cfRule type="expression" dxfId="84" priority="86">
      <formula>Piano</formula>
    </cfRule>
    <cfRule type="expression" dxfId="83" priority="87">
      <formula>GW$4=periodo_selezionato</formula>
    </cfRule>
    <cfRule type="expression" dxfId="82" priority="88">
      <formula>MOD(COLUMN(),2)</formula>
    </cfRule>
    <cfRule type="expression" dxfId="81" priority="89">
      <formula>MOD(COLUMN(),2)=0</formula>
    </cfRule>
  </conditionalFormatting>
  <conditionalFormatting sqref="HI4:IL4">
    <cfRule type="expression" dxfId="80" priority="81">
      <formula>HI$4=periodo_selezionato</formula>
    </cfRule>
  </conditionalFormatting>
  <conditionalFormatting sqref="HN6:HP28">
    <cfRule type="expression" dxfId="79" priority="73">
      <formula>PercentualeCompletamento</formula>
    </cfRule>
    <cfRule type="expression" dxfId="78" priority="74">
      <formula>PercentualeCompletamentoOltre</formula>
    </cfRule>
    <cfRule type="expression" dxfId="77" priority="75">
      <formula>Effettivo</formula>
    </cfRule>
    <cfRule type="expression" dxfId="76" priority="76">
      <formula>EffettivoOltre</formula>
    </cfRule>
    <cfRule type="expression" dxfId="75" priority="77">
      <formula>Piano</formula>
    </cfRule>
    <cfRule type="expression" dxfId="74" priority="78">
      <formula>HN$4=periodo_selezionato</formula>
    </cfRule>
    <cfRule type="expression" dxfId="73" priority="79">
      <formula>MOD(COLUMN(),2)</formula>
    </cfRule>
    <cfRule type="expression" dxfId="72" priority="80">
      <formula>MOD(COLUMN(),2)=0</formula>
    </cfRule>
  </conditionalFormatting>
  <conditionalFormatting sqref="HQ6:IF28 ID21:IJ21">
    <cfRule type="expression" dxfId="71" priority="65">
      <formula>PercentualeCompletamento</formula>
    </cfRule>
    <cfRule type="expression" dxfId="70" priority="66">
      <formula>PercentualeCompletamentoOltre</formula>
    </cfRule>
    <cfRule type="expression" dxfId="69" priority="67">
      <formula>Effettivo</formula>
    </cfRule>
    <cfRule type="expression" dxfId="68" priority="68">
      <formula>EffettivoOltre</formula>
    </cfRule>
    <cfRule type="expression" dxfId="67" priority="69">
      <formula>Piano</formula>
    </cfRule>
    <cfRule type="expression" dxfId="66" priority="70">
      <formula>HQ$4=periodo_selezionato</formula>
    </cfRule>
    <cfRule type="expression" dxfId="65" priority="71">
      <formula>MOD(COLUMN(),2)</formula>
    </cfRule>
    <cfRule type="expression" dxfId="64" priority="72">
      <formula>MOD(COLUMN(),2)=0</formula>
    </cfRule>
  </conditionalFormatting>
  <conditionalFormatting sqref="IF6:IH28">
    <cfRule type="expression" dxfId="63" priority="57">
      <formula>PercentualeCompletamento</formula>
    </cfRule>
    <cfRule type="expression" dxfId="62" priority="58">
      <formula>PercentualeCompletamentoOltre</formula>
    </cfRule>
    <cfRule type="expression" dxfId="61" priority="59">
      <formula>Effettivo</formula>
    </cfRule>
    <cfRule type="expression" dxfId="60" priority="60">
      <formula>EffettivoOltre</formula>
    </cfRule>
    <cfRule type="expression" dxfId="59" priority="61">
      <formula>Piano</formula>
    </cfRule>
    <cfRule type="expression" dxfId="58" priority="62">
      <formula>IF$4=periodo_selezionato</formula>
    </cfRule>
    <cfRule type="expression" dxfId="57" priority="63">
      <formula>MOD(COLUMN(),2)</formula>
    </cfRule>
    <cfRule type="expression" dxfId="56" priority="64">
      <formula>MOD(COLUMN(),2)=0</formula>
    </cfRule>
  </conditionalFormatting>
  <conditionalFormatting sqref="II6:IX28">
    <cfRule type="expression" dxfId="55" priority="49">
      <formula>PercentualeCompletamento</formula>
    </cfRule>
    <cfRule type="expression" dxfId="54" priority="50">
      <formula>PercentualeCompletamentoOltre</formula>
    </cfRule>
    <cfRule type="expression" dxfId="53" priority="51">
      <formula>Effettivo</formula>
    </cfRule>
    <cfRule type="expression" dxfId="52" priority="52">
      <formula>EffettivoOltre</formula>
    </cfRule>
    <cfRule type="expression" dxfId="51" priority="53">
      <formula>Piano</formula>
    </cfRule>
    <cfRule type="expression" dxfId="50" priority="54">
      <formula>II$4=periodo_selezionato</formula>
    </cfRule>
    <cfRule type="expression" dxfId="49" priority="55">
      <formula>MOD(COLUMN(),2)</formula>
    </cfRule>
    <cfRule type="expression" dxfId="48" priority="56">
      <formula>MOD(COLUMN(),2)=0</formula>
    </cfRule>
  </conditionalFormatting>
  <conditionalFormatting sqref="GV20">
    <cfRule type="expression" dxfId="47" priority="41">
      <formula>PercentualeCompletamento</formula>
    </cfRule>
    <cfRule type="expression" dxfId="46" priority="42">
      <formula>PercentualeCompletamentoOltre</formula>
    </cfRule>
    <cfRule type="expression" dxfId="45" priority="43">
      <formula>Effettivo</formula>
    </cfRule>
    <cfRule type="expression" dxfId="44" priority="44">
      <formula>EffettivoOltre</formula>
    </cfRule>
    <cfRule type="expression" dxfId="43" priority="45">
      <formula>Piano</formula>
    </cfRule>
    <cfRule type="expression" dxfId="42" priority="46">
      <formula>GV$4=periodo_selezionato</formula>
    </cfRule>
    <cfRule type="expression" dxfId="41" priority="47">
      <formula>MOD(COLUMN(),2)</formula>
    </cfRule>
    <cfRule type="expression" dxfId="40" priority="48">
      <formula>MOD(COLUMN(),2)=0</formula>
    </cfRule>
  </conditionalFormatting>
  <conditionalFormatting sqref="GD20">
    <cfRule type="expression" dxfId="39" priority="33">
      <formula>PercentualeCompletamento</formula>
    </cfRule>
    <cfRule type="expression" dxfId="38" priority="34">
      <formula>PercentualeCompletamentoOltre</formula>
    </cfRule>
    <cfRule type="expression" dxfId="37" priority="35">
      <formula>Effettivo</formula>
    </cfRule>
    <cfRule type="expression" dxfId="36" priority="36">
      <formula>EffettivoOltre</formula>
    </cfRule>
    <cfRule type="expression" dxfId="35" priority="37">
      <formula>Piano</formula>
    </cfRule>
    <cfRule type="expression" dxfId="34" priority="38">
      <formula>GD$4=periodo_selezionato</formula>
    </cfRule>
    <cfRule type="expression" dxfId="33" priority="39">
      <formula>MOD(COLUMN(),2)</formula>
    </cfRule>
    <cfRule type="expression" dxfId="32" priority="40">
      <formula>MOD(COLUMN(),2)=0</formula>
    </cfRule>
  </conditionalFormatting>
  <conditionalFormatting sqref="GD21">
    <cfRule type="expression" dxfId="31" priority="25">
      <formula>PercentualeCompletamento</formula>
    </cfRule>
    <cfRule type="expression" dxfId="30" priority="26">
      <formula>PercentualeCompletamentoOltre</formula>
    </cfRule>
    <cfRule type="expression" dxfId="29" priority="27">
      <formula>Effettivo</formula>
    </cfRule>
    <cfRule type="expression" dxfId="28" priority="28">
      <formula>EffettivoOltre</formula>
    </cfRule>
    <cfRule type="expression" dxfId="27" priority="29">
      <formula>Piano</formula>
    </cfRule>
    <cfRule type="expression" dxfId="26" priority="30">
      <formula>GD$4=periodo_selezionato</formula>
    </cfRule>
    <cfRule type="expression" dxfId="25" priority="31">
      <formula>MOD(COLUMN(),2)</formula>
    </cfRule>
    <cfRule type="expression" dxfId="24" priority="32">
      <formula>MOD(COLUMN(),2)=0</formula>
    </cfRule>
  </conditionalFormatting>
  <conditionalFormatting sqref="GU21">
    <cfRule type="expression" dxfId="23" priority="17">
      <formula>PercentualeCompletamento</formula>
    </cfRule>
    <cfRule type="expression" dxfId="22" priority="18">
      <formula>PercentualeCompletamentoOltre</formula>
    </cfRule>
    <cfRule type="expression" dxfId="21" priority="19">
      <formula>Effettivo</formula>
    </cfRule>
    <cfRule type="expression" dxfId="20" priority="20">
      <formula>EffettivoOltre</formula>
    </cfRule>
    <cfRule type="expression" dxfId="19" priority="21">
      <formula>Piano</formula>
    </cfRule>
    <cfRule type="expression" dxfId="18" priority="22">
      <formula>GU$4=periodo_selezionato</formula>
    </cfRule>
    <cfRule type="expression" dxfId="17" priority="23">
      <formula>MOD(COLUMN(),2)</formula>
    </cfRule>
    <cfRule type="expression" dxfId="16" priority="24">
      <formula>MOD(COLUMN(),2)=0</formula>
    </cfRule>
  </conditionalFormatting>
  <conditionalFormatting sqref="GV21">
    <cfRule type="expression" dxfId="15" priority="9">
      <formula>PercentualeCompletamento</formula>
    </cfRule>
    <cfRule type="expression" dxfId="14" priority="10">
      <formula>PercentualeCompletamentoOltre</formula>
    </cfRule>
    <cfRule type="expression" dxfId="13" priority="11">
      <formula>Effettivo</formula>
    </cfRule>
    <cfRule type="expression" dxfId="12" priority="12">
      <formula>EffettivoOltre</formula>
    </cfRule>
    <cfRule type="expression" dxfId="11" priority="13">
      <formula>Piano</formula>
    </cfRule>
    <cfRule type="expression" dxfId="10" priority="14">
      <formula>GV$4=periodo_selezionato</formula>
    </cfRule>
    <cfRule type="expression" dxfId="9" priority="15">
      <formula>MOD(COLUMN(),2)</formula>
    </cfRule>
    <cfRule type="expression" dxfId="8" priority="16">
      <formula>MOD(COLUMN(),2)=0</formula>
    </cfRule>
  </conditionalFormatting>
  <conditionalFormatting sqref="IB21:IC21 IK21">
    <cfRule type="expression" dxfId="7" priority="1">
      <formula>PercentualeCompletamento</formula>
    </cfRule>
    <cfRule type="expression" dxfId="6" priority="2">
      <formula>PercentualeCompletamentoOltre</formula>
    </cfRule>
    <cfRule type="expression" dxfId="5" priority="3">
      <formula>Effettivo</formula>
    </cfRule>
    <cfRule type="expression" dxfId="4" priority="4">
      <formula>EffettivoOltre</formula>
    </cfRule>
    <cfRule type="expression" dxfId="3" priority="5">
      <formula>Piano</formula>
    </cfRule>
    <cfRule type="expression" dxfId="2" priority="6">
      <formula>IB$4=periodo_selezionato</formula>
    </cfRule>
    <cfRule type="expression" dxfId="1" priority="7">
      <formula>MOD(COLUMN(),2)</formula>
    </cfRule>
    <cfRule type="expression" dxfId="0" priority="8">
      <formula>MOD(COLUMN(),2)=0</formula>
    </cfRule>
  </conditionalFormatting>
  <dataValidations count="13">
    <dataValidation allowBlank="1" showInputMessage="1" showErrorMessage="1" prompt="Questa cella della legenda indica la durata effettiva oltre il piano" sqref="W2"/>
    <dataValidation allowBlank="1" showInputMessage="1" showErrorMessage="1" prompt="Questa cella della legenda indica la percentuale di completamento del progetto" sqref="R2"/>
    <dataValidation allowBlank="1" showInputMessage="1" showErrorMessage="1" prompt="Questa cella della legenda indica la durata effettiva" sqref="M2"/>
    <dataValidation allowBlank="1" showInputMessage="1" showErrorMessage="1" prompt="Questa cella della legenda indica la durata del piano" sqref="G2"/>
    <dataValidation allowBlank="1" showInputMessage="1" showErrorMessage="1" prompt="I periodi vengono rappresentati da 1 a 60, dalla cella H4 alla cella BO4 " sqref="G3"/>
    <dataValidation allowBlank="1" showInputMessage="1" showErrorMessage="1" prompt="Selezionare un periodo da evidenziare in H2. La legenda del grafico va da J2 ad AI2" sqref="B2:F2"/>
    <dataValidation allowBlank="1" showInputMessage="1" showErrorMessage="1" prompt="Titolo del progetto. Immettere un nuovo titolo in questa cella. Evidenziare un periodo in H2. La legenda del grafico va da J2 ad AI2" sqref="B1"/>
    <dataValidation allowBlank="1" showInputMessage="1" showErrorMessage="1" prompt="Immettere il periodo della durata effettiva nella colonna F, iniziando dalla cella F5" sqref="F3:F5"/>
    <dataValidation allowBlank="1" showInputMessage="1" showErrorMessage="1" prompt="Immettere il periodo di inizio effettivo nella colonna E, iniziando dalla cella E5" sqref="E3:E5"/>
    <dataValidation allowBlank="1" showInputMessage="1" showErrorMessage="1" prompt="Immettere il periodo della durata del piano nella colonna D, iniziando dalla cella D5" sqref="D3:D5"/>
    <dataValidation allowBlank="1" showInputMessage="1" showErrorMessage="1" prompt="Immettere il periodo di inizio del piano nella colonna C, iniziando dalla cella C5" sqref="C3:C5"/>
    <dataValidation allowBlank="1" showInputMessage="1" showErrorMessage="1" prompt="Immettere l'attività nella colonna B, iniziando dalla cella B5_x000a_" sqref="B3:B5"/>
    <dataValidation allowBlank="1" showInputMessage="1" showErrorMessage="1" prompt="Project Planner usa punti per gli intervalli. Inizio=1 è il periodo 1 e la durata=5 indica che il progetto si estenderà di 5 periodi a partire dal periodo di inizio. Immettere i dati a partire da B5 per aggiornare il grafico" sqref="A1"/>
  </dataValidations>
  <printOptions horizontalCentered="1"/>
  <pageMargins left="0.45" right="0.45" top="0.5" bottom="0.5" header="0.3" footer="0.3"/>
  <pageSetup paperSize="8" scale="16" fitToHeight="0" orientation="landscape"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PROSPETTO A </vt:lpstr>
      <vt:lpstr>PROSPETTO B</vt:lpstr>
      <vt:lpstr>PROSPETTO TOTALE</vt:lpstr>
      <vt:lpstr>RETRIBUZIONI</vt:lpstr>
      <vt:lpstr>GANTT</vt:lpstr>
      <vt:lpstr>GANTT!Area_stampa</vt:lpstr>
      <vt:lpstr>AreaTitolo..BO60</vt:lpstr>
      <vt:lpstr>GANTT!Titoli_stampa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2023-06-28T07:42:28Z</dcterms:modified>
</cp:coreProperties>
</file>